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0500"/>
  </bookViews>
  <sheets>
    <sheet name="I.Taryfy" sheetId="1" r:id="rId1"/>
    <sheet name="II.Ceny energii G11" sheetId="3" r:id="rId2"/>
    <sheet name="III.Ceny energii G12" sheetId="2" r:id="rId3"/>
    <sheet name="IV.Ceny energii G12w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4" l="1"/>
  <c r="C12" i="4"/>
  <c r="D12" i="4" s="1"/>
  <c r="C11" i="4"/>
  <c r="D11" i="4" s="1"/>
  <c r="B10" i="4"/>
  <c r="C10" i="4" s="1"/>
  <c r="D9" i="4"/>
  <c r="E9" i="4" s="1"/>
  <c r="F9" i="4" s="1"/>
  <c r="G9" i="4" s="1"/>
  <c r="H9" i="4" s="1"/>
  <c r="I9" i="4" s="1"/>
  <c r="J9" i="4" s="1"/>
  <c r="K9" i="4" s="1"/>
  <c r="L9" i="4" s="1"/>
  <c r="M9" i="4" s="1"/>
  <c r="N9" i="4" s="1"/>
  <c r="O9" i="4" s="1"/>
  <c r="P9" i="4" s="1"/>
  <c r="C9" i="4"/>
  <c r="C8" i="4"/>
  <c r="D8" i="4" s="1"/>
  <c r="B8" i="4"/>
  <c r="B19" i="4" s="1"/>
  <c r="C7" i="4"/>
  <c r="D7" i="4" s="1"/>
  <c r="B7" i="4"/>
  <c r="B18" i="4" s="1"/>
  <c r="C6" i="4"/>
  <c r="D6" i="4" s="1"/>
  <c r="C5" i="4"/>
  <c r="C4" i="4"/>
  <c r="D4" i="4" s="1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B11" i="3"/>
  <c r="C7" i="3"/>
  <c r="C6" i="3"/>
  <c r="D6" i="3" s="1"/>
  <c r="C5" i="3"/>
  <c r="D5" i="3" s="1"/>
  <c r="E5" i="3" s="1"/>
  <c r="F5" i="3" s="1"/>
  <c r="G5" i="3" s="1"/>
  <c r="H5" i="3" s="1"/>
  <c r="I5" i="3" s="1"/>
  <c r="J5" i="3" s="1"/>
  <c r="K5" i="3" s="1"/>
  <c r="L5" i="3" s="1"/>
  <c r="M5" i="3" s="1"/>
  <c r="N5" i="3" s="1"/>
  <c r="O5" i="3" s="1"/>
  <c r="P5" i="3" s="1"/>
  <c r="B25" i="2"/>
  <c r="B24" i="2"/>
  <c r="B22" i="2"/>
  <c r="B21" i="2"/>
  <c r="B20" i="2"/>
  <c r="C16" i="2"/>
  <c r="D16" i="2" s="1"/>
  <c r="E16" i="2" s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C15" i="2"/>
  <c r="D15" i="2" s="1"/>
  <c r="E15" i="2" s="1"/>
  <c r="C14" i="2"/>
  <c r="D14" i="2" s="1"/>
  <c r="E14" i="2" s="1"/>
  <c r="F14" i="2" s="1"/>
  <c r="G14" i="2" s="1"/>
  <c r="H14" i="2" s="1"/>
  <c r="I14" i="2" s="1"/>
  <c r="J14" i="2" s="1"/>
  <c r="K14" i="2" s="1"/>
  <c r="L14" i="2" s="1"/>
  <c r="M14" i="2" s="1"/>
  <c r="N14" i="2" s="1"/>
  <c r="O14" i="2" s="1"/>
  <c r="P14" i="2" s="1"/>
  <c r="C13" i="2"/>
  <c r="D13" i="2" s="1"/>
  <c r="E13" i="2" s="1"/>
  <c r="F13" i="2" s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C12" i="2"/>
  <c r="D12" i="2" s="1"/>
  <c r="C11" i="2"/>
  <c r="D11" i="2" s="1"/>
  <c r="E11" i="2" s="1"/>
  <c r="C10" i="2"/>
  <c r="C9" i="2"/>
  <c r="D9" i="2" s="1"/>
  <c r="B8" i="2"/>
  <c r="B23" i="2" s="1"/>
  <c r="C7" i="2"/>
  <c r="C22" i="2" s="1"/>
  <c r="C6" i="2"/>
  <c r="C5" i="2"/>
  <c r="D5" i="2" s="1"/>
  <c r="C4" i="2"/>
  <c r="D4" i="2" s="1"/>
  <c r="E4" i="2" s="1"/>
  <c r="F4" i="2" s="1"/>
  <c r="G4" i="2" s="1"/>
  <c r="H4" i="2" s="1"/>
  <c r="I4" i="2" s="1"/>
  <c r="J4" i="2" s="1"/>
  <c r="K4" i="2" s="1"/>
  <c r="L4" i="2" s="1"/>
  <c r="M4" i="2" s="1"/>
  <c r="N4" i="2" s="1"/>
  <c r="O4" i="2" s="1"/>
  <c r="P4" i="2" s="1"/>
  <c r="C21" i="2" l="1"/>
  <c r="D6" i="2"/>
  <c r="E6" i="2" s="1"/>
  <c r="D24" i="2"/>
  <c r="E9" i="2"/>
  <c r="F9" i="2" s="1"/>
  <c r="G9" i="2" s="1"/>
  <c r="D7" i="2"/>
  <c r="C8" i="2"/>
  <c r="E7" i="4"/>
  <c r="D18" i="4"/>
  <c r="D19" i="4"/>
  <c r="E8" i="4"/>
  <c r="D10" i="4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D17" i="4"/>
  <c r="E6" i="4"/>
  <c r="E11" i="4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/>
  <c r="E12" i="4"/>
  <c r="F12" i="4" s="1"/>
  <c r="G12" i="4" s="1"/>
  <c r="H12" i="4" s="1"/>
  <c r="I12" i="4" s="1"/>
  <c r="J12" i="4" s="1"/>
  <c r="K12" i="4" s="1"/>
  <c r="L12" i="4" s="1"/>
  <c r="M12" i="4" s="1"/>
  <c r="N12" i="4" s="1"/>
  <c r="O12" i="4" s="1"/>
  <c r="P12" i="4" s="1"/>
  <c r="Q12" i="4"/>
  <c r="B17" i="4"/>
  <c r="Q9" i="4"/>
  <c r="C16" i="4"/>
  <c r="C17" i="4"/>
  <c r="C18" i="4"/>
  <c r="D5" i="4"/>
  <c r="C19" i="4"/>
  <c r="E6" i="3"/>
  <c r="C11" i="3"/>
  <c r="D7" i="3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F15" i="2"/>
  <c r="G15" i="2" s="1"/>
  <c r="H15" i="2" s="1"/>
  <c r="I15" i="2" s="1"/>
  <c r="J15" i="2" s="1"/>
  <c r="K15" i="2" s="1"/>
  <c r="L15" i="2" s="1"/>
  <c r="M15" i="2" s="1"/>
  <c r="N15" i="2" s="1"/>
  <c r="O15" i="2" s="1"/>
  <c r="P15" i="2" s="1"/>
  <c r="E5" i="2"/>
  <c r="D20" i="2"/>
  <c r="F11" i="2"/>
  <c r="G11" i="2" s="1"/>
  <c r="H11" i="2" s="1"/>
  <c r="I11" i="2" s="1"/>
  <c r="J11" i="2" s="1"/>
  <c r="K11" i="2" s="1"/>
  <c r="L11" i="2" s="1"/>
  <c r="M11" i="2" s="1"/>
  <c r="N11" i="2" s="1"/>
  <c r="O11" i="2" s="1"/>
  <c r="P11" i="2" s="1"/>
  <c r="E12" i="2"/>
  <c r="F12" i="2" s="1"/>
  <c r="G12" i="2" s="1"/>
  <c r="H12" i="2" s="1"/>
  <c r="I12" i="2" s="1"/>
  <c r="J12" i="2" s="1"/>
  <c r="K12" i="2" s="1"/>
  <c r="L12" i="2" s="1"/>
  <c r="M12" i="2" s="1"/>
  <c r="N12" i="2" s="1"/>
  <c r="O12" i="2" s="1"/>
  <c r="P12" i="2" s="1"/>
  <c r="Q12" i="2"/>
  <c r="F6" i="2"/>
  <c r="Q16" i="2"/>
  <c r="D10" i="2"/>
  <c r="Q14" i="2"/>
  <c r="C20" i="2"/>
  <c r="C24" i="2"/>
  <c r="C25" i="2"/>
  <c r="Q13" i="2"/>
  <c r="D21" i="2"/>
  <c r="E24" i="2" l="1"/>
  <c r="C23" i="2"/>
  <c r="D8" i="2"/>
  <c r="D22" i="2"/>
  <c r="E7" i="2"/>
  <c r="E21" i="2"/>
  <c r="F6" i="4"/>
  <c r="E17" i="4"/>
  <c r="E18" i="4"/>
  <c r="F7" i="4"/>
  <c r="D16" i="4"/>
  <c r="E5" i="4"/>
  <c r="Q10" i="4"/>
  <c r="E19" i="4"/>
  <c r="F8" i="4"/>
  <c r="Q7" i="3"/>
  <c r="D11" i="3"/>
  <c r="E11" i="3"/>
  <c r="F6" i="3"/>
  <c r="D25" i="2"/>
  <c r="E10" i="2"/>
  <c r="G6" i="2"/>
  <c r="F21" i="2"/>
  <c r="F5" i="2"/>
  <c r="E20" i="2"/>
  <c r="F24" i="2"/>
  <c r="G24" i="2"/>
  <c r="H9" i="2"/>
  <c r="Q11" i="2"/>
  <c r="Q15" i="2"/>
  <c r="E22" i="2" l="1"/>
  <c r="F7" i="2"/>
  <c r="E8" i="2"/>
  <c r="D23" i="2"/>
  <c r="F18" i="4"/>
  <c r="G7" i="4"/>
  <c r="E16" i="4"/>
  <c r="F5" i="4"/>
  <c r="F19" i="4"/>
  <c r="G8" i="4"/>
  <c r="F17" i="4"/>
  <c r="G6" i="4"/>
  <c r="F11" i="3"/>
  <c r="G6" i="3"/>
  <c r="F20" i="2"/>
  <c r="G5" i="2"/>
  <c r="H24" i="2"/>
  <c r="I9" i="2"/>
  <c r="G21" i="2"/>
  <c r="H6" i="2"/>
  <c r="E25" i="2"/>
  <c r="F10" i="2"/>
  <c r="G7" i="2" l="1"/>
  <c r="F22" i="2"/>
  <c r="F8" i="2"/>
  <c r="E23" i="2"/>
  <c r="H8" i="4"/>
  <c r="G19" i="4"/>
  <c r="G18" i="4"/>
  <c r="H7" i="4"/>
  <c r="F16" i="4"/>
  <c r="G5" i="4"/>
  <c r="H6" i="4"/>
  <c r="G17" i="4"/>
  <c r="H6" i="3"/>
  <c r="G11" i="3"/>
  <c r="H21" i="2"/>
  <c r="I6" i="2"/>
  <c r="I24" i="2"/>
  <c r="J9" i="2"/>
  <c r="G10" i="2"/>
  <c r="F25" i="2"/>
  <c r="G20" i="2"/>
  <c r="H5" i="2"/>
  <c r="F23" i="2" l="1"/>
  <c r="G8" i="2"/>
  <c r="H7" i="2"/>
  <c r="G22" i="2"/>
  <c r="H19" i="4"/>
  <c r="I8" i="4"/>
  <c r="G16" i="4"/>
  <c r="H5" i="4"/>
  <c r="H17" i="4"/>
  <c r="I6" i="4"/>
  <c r="H18" i="4"/>
  <c r="I7" i="4"/>
  <c r="H11" i="3"/>
  <c r="I6" i="3"/>
  <c r="J6" i="2"/>
  <c r="I21" i="2"/>
  <c r="J24" i="2"/>
  <c r="K9" i="2"/>
  <c r="H20" i="2"/>
  <c r="I5" i="2"/>
  <c r="H10" i="2"/>
  <c r="G25" i="2"/>
  <c r="H8" i="2" l="1"/>
  <c r="G23" i="2"/>
  <c r="H22" i="2"/>
  <c r="I7" i="2"/>
  <c r="J6" i="4"/>
  <c r="I17" i="4"/>
  <c r="I5" i="4"/>
  <c r="H16" i="4"/>
  <c r="J7" i="4"/>
  <c r="I18" i="4"/>
  <c r="J8" i="4"/>
  <c r="I19" i="4"/>
  <c r="I11" i="3"/>
  <c r="J6" i="3"/>
  <c r="K24" i="2"/>
  <c r="L9" i="2"/>
  <c r="H25" i="2"/>
  <c r="I10" i="2"/>
  <c r="K6" i="2"/>
  <c r="J21" i="2"/>
  <c r="J5" i="2"/>
  <c r="I20" i="2"/>
  <c r="J7" i="2" l="1"/>
  <c r="I22" i="2"/>
  <c r="I8" i="2"/>
  <c r="H23" i="2"/>
  <c r="J5" i="4"/>
  <c r="I16" i="4"/>
  <c r="J18" i="4"/>
  <c r="K7" i="4"/>
  <c r="K8" i="4"/>
  <c r="J19" i="4"/>
  <c r="K6" i="4"/>
  <c r="J17" i="4"/>
  <c r="K6" i="3"/>
  <c r="J11" i="3"/>
  <c r="K5" i="2"/>
  <c r="J20" i="2"/>
  <c r="L24" i="2"/>
  <c r="M9" i="2"/>
  <c r="J10" i="2"/>
  <c r="I25" i="2"/>
  <c r="L6" i="2"/>
  <c r="K21" i="2"/>
  <c r="J8" i="2" l="1"/>
  <c r="I23" i="2"/>
  <c r="K7" i="2"/>
  <c r="J22" i="2"/>
  <c r="J16" i="4"/>
  <c r="K5" i="4"/>
  <c r="K17" i="4"/>
  <c r="L6" i="4"/>
  <c r="K19" i="4"/>
  <c r="L8" i="4"/>
  <c r="K18" i="4"/>
  <c r="L7" i="4"/>
  <c r="L6" i="3"/>
  <c r="K11" i="3"/>
  <c r="J25" i="2"/>
  <c r="K10" i="2"/>
  <c r="M24" i="2"/>
  <c r="N9" i="2"/>
  <c r="K20" i="2"/>
  <c r="L5" i="2"/>
  <c r="L21" i="2"/>
  <c r="M6" i="2"/>
  <c r="L7" i="2" l="1"/>
  <c r="K22" i="2"/>
  <c r="J23" i="2"/>
  <c r="K8" i="2"/>
  <c r="M8" i="4"/>
  <c r="L19" i="4"/>
  <c r="L18" i="4"/>
  <c r="M7" i="4"/>
  <c r="M6" i="4"/>
  <c r="L17" i="4"/>
  <c r="K16" i="4"/>
  <c r="L5" i="4"/>
  <c r="M6" i="3"/>
  <c r="L11" i="3"/>
  <c r="M5" i="2"/>
  <c r="L20" i="2"/>
  <c r="K25" i="2"/>
  <c r="L10" i="2"/>
  <c r="N6" i="2"/>
  <c r="M21" i="2"/>
  <c r="O9" i="2"/>
  <c r="N24" i="2"/>
  <c r="L8" i="2" l="1"/>
  <c r="K23" i="2"/>
  <c r="M7" i="2"/>
  <c r="L22" i="2"/>
  <c r="M5" i="4"/>
  <c r="L16" i="4"/>
  <c r="M19" i="4"/>
  <c r="N8" i="4"/>
  <c r="M17" i="4"/>
  <c r="N6" i="4"/>
  <c r="M18" i="4"/>
  <c r="N7" i="4"/>
  <c r="M11" i="3"/>
  <c r="N6" i="3"/>
  <c r="O6" i="2"/>
  <c r="N21" i="2"/>
  <c r="L25" i="2"/>
  <c r="M10" i="2"/>
  <c r="O24" i="2"/>
  <c r="P9" i="2"/>
  <c r="N5" i="2"/>
  <c r="M20" i="2"/>
  <c r="N7" i="2" l="1"/>
  <c r="M22" i="2"/>
  <c r="M8" i="2"/>
  <c r="L23" i="2"/>
  <c r="N18" i="4"/>
  <c r="O7" i="4"/>
  <c r="N17" i="4"/>
  <c r="O6" i="4"/>
  <c r="N19" i="4"/>
  <c r="O8" i="4"/>
  <c r="M16" i="4"/>
  <c r="N5" i="4"/>
  <c r="O6" i="3"/>
  <c r="N11" i="3"/>
  <c r="P6" i="2"/>
  <c r="O21" i="2"/>
  <c r="P24" i="2"/>
  <c r="Q9" i="2"/>
  <c r="Q24" i="2" s="1"/>
  <c r="M25" i="2"/>
  <c r="N10" i="2"/>
  <c r="N20" i="2"/>
  <c r="O5" i="2"/>
  <c r="N8" i="2" l="1"/>
  <c r="M23" i="2"/>
  <c r="O7" i="2"/>
  <c r="N22" i="2"/>
  <c r="N16" i="4"/>
  <c r="O5" i="4"/>
  <c r="O19" i="4"/>
  <c r="P8" i="4"/>
  <c r="P6" i="4"/>
  <c r="O17" i="4"/>
  <c r="P7" i="4"/>
  <c r="O18" i="4"/>
  <c r="P6" i="3"/>
  <c r="O11" i="3"/>
  <c r="P21" i="2"/>
  <c r="Q6" i="2"/>
  <c r="Q21" i="2" s="1"/>
  <c r="N25" i="2"/>
  <c r="O10" i="2"/>
  <c r="O20" i="2"/>
  <c r="P5" i="2"/>
  <c r="P7" i="2" l="1"/>
  <c r="P22" i="2" s="1"/>
  <c r="O22" i="2"/>
  <c r="Q7" i="2"/>
  <c r="Q22" i="2" s="1"/>
  <c r="O8" i="2"/>
  <c r="N23" i="2"/>
  <c r="P18" i="4"/>
  <c r="Q7" i="4"/>
  <c r="Q18" i="4" s="1"/>
  <c r="P17" i="4"/>
  <c r="Q6" i="4"/>
  <c r="Q17" i="4" s="1"/>
  <c r="P19" i="4"/>
  <c r="Q8" i="4"/>
  <c r="Q19" i="4" s="1"/>
  <c r="P5" i="4"/>
  <c r="O16" i="4"/>
  <c r="P11" i="3"/>
  <c r="Q6" i="3"/>
  <c r="Q11" i="3" s="1"/>
  <c r="P20" i="2"/>
  <c r="Q5" i="2"/>
  <c r="Q20" i="2" s="1"/>
  <c r="O25" i="2"/>
  <c r="P10" i="2"/>
  <c r="P8" i="2" l="1"/>
  <c r="P23" i="2" s="1"/>
  <c r="O23" i="2"/>
  <c r="Q8" i="2"/>
  <c r="Q23" i="2" s="1"/>
  <c r="P16" i="4"/>
  <c r="Q5" i="4"/>
  <c r="Q16" i="4" s="1"/>
  <c r="P25" i="2"/>
  <c r="Q10" i="2"/>
  <c r="Q25" i="2" s="1"/>
  <c r="F37" i="1" l="1"/>
  <c r="E37" i="1"/>
  <c r="C37" i="1"/>
  <c r="B37" i="1"/>
  <c r="F36" i="1"/>
  <c r="E36" i="1"/>
  <c r="B36" i="1"/>
  <c r="C36" i="1"/>
  <c r="G37" i="1"/>
  <c r="D37" i="1"/>
  <c r="G36" i="1"/>
  <c r="D36" i="1"/>
  <c r="E26" i="1"/>
  <c r="B26" i="1"/>
  <c r="G11" i="1"/>
  <c r="F11" i="1"/>
  <c r="E11" i="1"/>
  <c r="D11" i="1"/>
  <c r="C11" i="1"/>
  <c r="B11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<sst xmlns="http://schemas.openxmlformats.org/spreadsheetml/2006/main" count="103" uniqueCount="52">
  <si>
    <t>I. TARYFY</t>
  </si>
  <si>
    <t>Okresy cenowe</t>
  </si>
  <si>
    <t>Średnia cena 2023-2037</t>
  </si>
  <si>
    <t>Cena energii w SD lato</t>
  </si>
  <si>
    <t>ZIMA
styczeń-luty</t>
  </si>
  <si>
    <t>LATO</t>
  </si>
  <si>
    <t>Cena energii w SD zima</t>
  </si>
  <si>
    <t>godziny w ciągu doby</t>
  </si>
  <si>
    <t>NOC
22:00-8:00</t>
  </si>
  <si>
    <t>SZCZYT DZIENNY
8:00-16:00</t>
  </si>
  <si>
    <t>SZCZYT WIECZORNY
16:00-22:00</t>
  </si>
  <si>
    <t>NOC
22:00-7:00</t>
  </si>
  <si>
    <t>SZCZYT DZIENNY
7:00-16:00</t>
  </si>
  <si>
    <t>Cena energii w SW lato</t>
  </si>
  <si>
    <t>taryfa za energię pobraną z sieci [zł za kWh]</t>
  </si>
  <si>
    <t>Cena energii w SW zima</t>
  </si>
  <si>
    <t>taryfa za energię sprzedaną do sieci</t>
  </si>
  <si>
    <t>Cena energii w N lato</t>
  </si>
  <si>
    <t>Cena energii w N zima</t>
  </si>
  <si>
    <t>Stawki sieciowe zmienne  w SD lato</t>
  </si>
  <si>
    <t>Stawki sieciowe zmienne  w SD zima</t>
  </si>
  <si>
    <t>Stawki sieciowe zmienne  w SW lato</t>
  </si>
  <si>
    <t>Stawki sieciowe zmienne  w SW zima</t>
  </si>
  <si>
    <t>Stawki sieciowe zmienne  w N lato</t>
  </si>
  <si>
    <t>Stawki sieciowe zmienne  w N zima</t>
  </si>
  <si>
    <t>TARYFA G12</t>
  </si>
  <si>
    <t>TARYFA G11</t>
  </si>
  <si>
    <t>24h</t>
  </si>
  <si>
    <t>Cena energii cały rok</t>
  </si>
  <si>
    <t>TARYFA G12w</t>
  </si>
  <si>
    <t>Stawki sieciowe zmienne cały rok</t>
  </si>
  <si>
    <t>WEEKEND I ŚWIĘTA 
(24h)</t>
  </si>
  <si>
    <t>STREFA DZIENNA
6:00-15:00, 17:00-22:00</t>
  </si>
  <si>
    <t>STREFA DZIENNA
6:00-13:00, 15:00-22:00</t>
  </si>
  <si>
    <t>STREFA NOCNA
15:00-17:00, 22:00-6:00</t>
  </si>
  <si>
    <t>STREFA NOCNA
13:00-15:00, 22:00-6:00</t>
  </si>
  <si>
    <t>Cena energii w SN lato</t>
  </si>
  <si>
    <t>Stawki sieciowe zmienne  w SN lato</t>
  </si>
  <si>
    <t>Stawki sieciowe zmienne  w SN zima</t>
  </si>
  <si>
    <t>Cena energii w SN zima</t>
  </si>
  <si>
    <t>Srednia</t>
  </si>
  <si>
    <t>Cena dostawy w SD lato</t>
  </si>
  <si>
    <t>Cena dostawy w SD zima</t>
  </si>
  <si>
    <t>Cena dostawy w SW lato</t>
  </si>
  <si>
    <t>Cena dostawy w SW zima</t>
  </si>
  <si>
    <t>Cena dostawy w N lato</t>
  </si>
  <si>
    <t>Cena dostawy w N zima</t>
  </si>
  <si>
    <t>II. Ceny energii w Taryfie G11</t>
  </si>
  <si>
    <t>III. Ceny energii w Taryfie G12</t>
  </si>
  <si>
    <t>IV. Ceny energii w Taryfie G12w</t>
  </si>
  <si>
    <t>Stawki sieciowe zmienne w SD lato</t>
  </si>
  <si>
    <t>Załącznik nr 3.3 – Taryfy oraz ceny energii dla Budynków Domu Jednorodzinnego - Strumień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</si>
</sst>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3" fontId="0" fillId="0" borderId="0" xfId="0" applyNumberFormat="1"/>
    <xf numFmtId="0" fontId="3" fillId="0" borderId="0" xfId="1"/>
    <xf numFmtId="0" fontId="4" fillId="0" borderId="0" xfId="1" applyFont="1"/>
    <xf numFmtId="0" fontId="4" fillId="2" borderId="0" xfId="1" applyFont="1" applyFill="1"/>
    <xf numFmtId="164" fontId="3" fillId="2" borderId="0" xfId="1" applyNumberFormat="1" applyFill="1"/>
    <xf numFmtId="0" fontId="0" fillId="0" borderId="0" xfId="0" applyAlignment="1">
      <alignment wrapText="1"/>
    </xf>
    <xf numFmtId="0" fontId="4" fillId="3" borderId="0" xfId="1" applyFont="1" applyFill="1"/>
    <xf numFmtId="164" fontId="3" fillId="3" borderId="0" xfId="1" applyNumberFormat="1" applyFill="1"/>
    <xf numFmtId="0" fontId="0" fillId="4" borderId="0" xfId="0" applyFill="1" applyAlignment="1">
      <alignment wrapText="1"/>
    </xf>
    <xf numFmtId="2" fontId="0" fillId="5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0" borderId="0" xfId="0" applyNumberFormat="1"/>
    <xf numFmtId="0" fontId="0" fillId="0" borderId="0" xfId="0" applyFill="1" applyAlignment="1">
      <alignment wrapText="1"/>
    </xf>
    <xf numFmtId="2" fontId="0" fillId="0" borderId="0" xfId="0" applyNumberFormat="1" applyFill="1"/>
    <xf numFmtId="0" fontId="0" fillId="0" borderId="0" xfId="0" applyFill="1"/>
    <xf numFmtId="0" fontId="4" fillId="0" borderId="0" xfId="1" applyFont="1" applyFill="1"/>
    <xf numFmtId="164" fontId="3" fillId="0" borderId="0" xfId="1" applyNumberFormat="1" applyFill="1"/>
    <xf numFmtId="2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0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8" fillId="0" borderId="0" xfId="0" applyFont="1"/>
    <xf numFmtId="0" fontId="0" fillId="0" borderId="1" xfId="0" applyBorder="1"/>
    <xf numFmtId="0" fontId="4" fillId="0" borderId="1" xfId="0" applyFont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164" fontId="0" fillId="0" borderId="1" xfId="0" applyNumberFormat="1" applyBorder="1"/>
    <xf numFmtId="164" fontId="4" fillId="0" borderId="1" xfId="0" applyNumberFormat="1" applyFont="1" applyBorder="1"/>
    <xf numFmtId="0" fontId="4" fillId="2" borderId="1" xfId="0" applyFont="1" applyFill="1" applyBorder="1"/>
    <xf numFmtId="0" fontId="7" fillId="0" borderId="1" xfId="0" applyFont="1" applyBorder="1"/>
    <xf numFmtId="0" fontId="0" fillId="2" borderId="1" xfId="0" applyFont="1" applyFill="1" applyBorder="1"/>
    <xf numFmtId="0" fontId="0" fillId="5" borderId="1" xfId="0" applyFont="1" applyFill="1" applyBorder="1"/>
    <xf numFmtId="0" fontId="0" fillId="0" borderId="0" xfId="0" applyFont="1"/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20" fontId="0" fillId="0" borderId="2" xfId="0" applyNumberFormat="1" applyFill="1" applyBorder="1" applyAlignment="1">
      <alignment horizontal="center" vertical="center" wrapText="1"/>
    </xf>
    <xf numFmtId="20" fontId="0" fillId="0" borderId="3" xfId="0" applyNumberFormat="1" applyFill="1" applyBorder="1" applyAlignment="1">
      <alignment horizontal="center" vertical="center" wrapText="1"/>
    </xf>
    <xf numFmtId="20" fontId="0" fillId="0" borderId="4" xfId="0" applyNumberFormat="1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="60" zoomScaleNormal="70" workbookViewId="0">
      <selection activeCell="B1" sqref="B1:I1"/>
    </sheetView>
  </sheetViews>
  <sheetFormatPr defaultRowHeight="15" x14ac:dyDescent="0.25"/>
  <cols>
    <col min="1" max="1" width="14.7109375" customWidth="1"/>
    <col min="2" max="7" width="20.5703125" customWidth="1"/>
    <col min="8" max="8" width="34.5703125" bestFit="1" customWidth="1"/>
    <col min="9" max="9" width="26.140625" customWidth="1"/>
  </cols>
  <sheetData>
    <row r="1" spans="1:9" ht="53.45" customHeight="1" x14ac:dyDescent="0.25">
      <c r="B1" s="48" t="s">
        <v>51</v>
      </c>
      <c r="C1" s="48"/>
      <c r="D1" s="48"/>
      <c r="E1" s="48"/>
      <c r="F1" s="48"/>
      <c r="G1" s="48"/>
      <c r="H1" s="48"/>
      <c r="I1" s="48"/>
    </row>
    <row r="4" spans="1:9" ht="23.25" x14ac:dyDescent="0.35">
      <c r="B4" s="1" t="s">
        <v>0</v>
      </c>
      <c r="D4" s="2"/>
    </row>
    <row r="5" spans="1:9" x14ac:dyDescent="0.25">
      <c r="D5" s="2"/>
    </row>
    <row r="6" spans="1:9" x14ac:dyDescent="0.25">
      <c r="B6" s="49" t="s">
        <v>25</v>
      </c>
      <c r="C6" s="49"/>
      <c r="D6" s="49"/>
      <c r="E6" s="49"/>
      <c r="F6" s="49"/>
      <c r="G6" s="49"/>
      <c r="H6" s="3" t="s">
        <v>1</v>
      </c>
      <c r="I6" s="4" t="s">
        <v>2</v>
      </c>
    </row>
    <row r="7" spans="1:9" x14ac:dyDescent="0.25">
      <c r="B7" s="49"/>
      <c r="C7" s="49"/>
      <c r="D7" s="49"/>
      <c r="E7" s="49"/>
      <c r="F7" s="49"/>
      <c r="G7" s="49"/>
      <c r="H7" s="5" t="s">
        <v>3</v>
      </c>
      <c r="I7" s="6">
        <v>0.71928545294091195</v>
      </c>
    </row>
    <row r="8" spans="1:9" ht="30.6" customHeight="1" x14ac:dyDescent="0.25">
      <c r="A8" s="7"/>
      <c r="B8" s="50" t="s">
        <v>4</v>
      </c>
      <c r="C8" s="51"/>
      <c r="D8" s="52"/>
      <c r="E8" s="37" t="s">
        <v>5</v>
      </c>
      <c r="F8" s="38"/>
      <c r="G8" s="38"/>
      <c r="H8" s="8" t="s">
        <v>6</v>
      </c>
      <c r="I8" s="9">
        <v>0.71928545294091195</v>
      </c>
    </row>
    <row r="9" spans="1:9" ht="30" x14ac:dyDescent="0.25">
      <c r="A9" s="7" t="s">
        <v>7</v>
      </c>
      <c r="B9" s="19" t="s">
        <v>8</v>
      </c>
      <c r="C9" s="20" t="s">
        <v>9</v>
      </c>
      <c r="D9" s="19" t="s">
        <v>10</v>
      </c>
      <c r="E9" s="19" t="s">
        <v>11</v>
      </c>
      <c r="F9" s="20" t="s">
        <v>12</v>
      </c>
      <c r="G9" s="19" t="s">
        <v>10</v>
      </c>
      <c r="H9" s="5" t="s">
        <v>13</v>
      </c>
      <c r="I9" s="6">
        <v>0.71928545294091195</v>
      </c>
    </row>
    <row r="10" spans="1:9" ht="60" x14ac:dyDescent="0.25">
      <c r="A10" s="10" t="s">
        <v>14</v>
      </c>
      <c r="B10" s="11">
        <f>I12+I18</f>
        <v>0.56104265329391123</v>
      </c>
      <c r="C10" s="11">
        <f>I8+I14</f>
        <v>1.1508567247054591</v>
      </c>
      <c r="D10" s="11">
        <f>I10+I16</f>
        <v>1.1508567247054591</v>
      </c>
      <c r="E10" s="12">
        <f>I11+I17</f>
        <v>0.56104265329391123</v>
      </c>
      <c r="F10" s="12">
        <f>I7+I13</f>
        <v>1.1508567247054591</v>
      </c>
      <c r="G10" s="12">
        <f>I9+I15</f>
        <v>1.1508567247054591</v>
      </c>
      <c r="H10" s="8" t="s">
        <v>15</v>
      </c>
      <c r="I10" s="9">
        <v>0.71928545294091195</v>
      </c>
    </row>
    <row r="11" spans="1:9" ht="60" x14ac:dyDescent="0.25">
      <c r="A11" s="10" t="s">
        <v>16</v>
      </c>
      <c r="B11" s="11">
        <f>I12</f>
        <v>0.43157127176454713</v>
      </c>
      <c r="C11" s="11">
        <f>I8</f>
        <v>0.71928545294091195</v>
      </c>
      <c r="D11" s="11">
        <f>I10</f>
        <v>0.71928545294091195</v>
      </c>
      <c r="E11" s="12">
        <f>I11</f>
        <v>0.43157127176454713</v>
      </c>
      <c r="F11" s="12">
        <f>I7</f>
        <v>0.71928545294091195</v>
      </c>
      <c r="G11" s="12">
        <f>I9</f>
        <v>0.71928545294091195</v>
      </c>
      <c r="H11" s="5" t="s">
        <v>17</v>
      </c>
      <c r="I11" s="6">
        <v>0.43157127176454713</v>
      </c>
    </row>
    <row r="12" spans="1:9" x14ac:dyDescent="0.25">
      <c r="D12" s="2"/>
      <c r="G12" s="4"/>
      <c r="H12" s="8" t="s">
        <v>18</v>
      </c>
      <c r="I12" s="9">
        <v>0.43157127176454713</v>
      </c>
    </row>
    <row r="13" spans="1:9" x14ac:dyDescent="0.25">
      <c r="A13" s="7"/>
      <c r="B13" s="13"/>
      <c r="C13" s="13"/>
      <c r="D13" s="13"/>
      <c r="E13" s="13"/>
      <c r="F13" s="13"/>
      <c r="G13" s="4"/>
      <c r="H13" s="5" t="s">
        <v>19</v>
      </c>
      <c r="I13" s="6">
        <v>0.43157127176454713</v>
      </c>
    </row>
    <row r="14" spans="1:9" x14ac:dyDescent="0.25">
      <c r="A14" s="14"/>
      <c r="B14" s="15"/>
      <c r="C14" s="15"/>
      <c r="D14" s="13"/>
      <c r="E14" s="13"/>
      <c r="F14" s="13"/>
      <c r="G14" s="4"/>
      <c r="H14" s="8" t="s">
        <v>20</v>
      </c>
      <c r="I14" s="9">
        <v>0.43157127176454713</v>
      </c>
    </row>
    <row r="15" spans="1:9" x14ac:dyDescent="0.25">
      <c r="A15" s="16"/>
      <c r="B15" s="16"/>
      <c r="C15" s="16"/>
      <c r="D15" s="2"/>
      <c r="G15" s="4"/>
      <c r="H15" s="5" t="s">
        <v>21</v>
      </c>
      <c r="I15" s="6">
        <v>0.43157127176454713</v>
      </c>
    </row>
    <row r="16" spans="1:9" x14ac:dyDescent="0.25">
      <c r="A16" s="14"/>
      <c r="B16" s="15"/>
      <c r="C16" s="15"/>
      <c r="D16" s="13"/>
      <c r="E16" s="13"/>
      <c r="F16" s="13"/>
      <c r="G16" s="4"/>
      <c r="H16" s="8" t="s">
        <v>22</v>
      </c>
      <c r="I16" s="9">
        <v>0.43157127176454713</v>
      </c>
    </row>
    <row r="17" spans="1:9" x14ac:dyDescent="0.25">
      <c r="A17" s="14"/>
      <c r="B17" s="15"/>
      <c r="C17" s="15"/>
      <c r="D17" s="13"/>
      <c r="E17" s="13"/>
      <c r="F17" s="13"/>
      <c r="G17" s="4"/>
      <c r="H17" s="5" t="s">
        <v>23</v>
      </c>
      <c r="I17" s="6">
        <v>0.1294713815293641</v>
      </c>
    </row>
    <row r="18" spans="1:9" x14ac:dyDescent="0.25">
      <c r="A18" s="16"/>
      <c r="B18" s="16"/>
      <c r="C18" s="16"/>
      <c r="D18" s="2"/>
      <c r="G18" s="4"/>
      <c r="H18" s="8" t="s">
        <v>24</v>
      </c>
      <c r="I18" s="9">
        <v>0.1294713815293641</v>
      </c>
    </row>
    <row r="19" spans="1:9" x14ac:dyDescent="0.25">
      <c r="A19" s="16"/>
      <c r="B19" s="16"/>
      <c r="C19" s="16"/>
    </row>
    <row r="22" spans="1:9" x14ac:dyDescent="0.25">
      <c r="B22" s="49" t="s">
        <v>26</v>
      </c>
      <c r="C22" s="49"/>
      <c r="D22" s="49"/>
      <c r="E22" s="49"/>
      <c r="F22" s="49"/>
      <c r="G22" s="49"/>
      <c r="H22" s="3" t="s">
        <v>1</v>
      </c>
      <c r="I22" s="4" t="s">
        <v>2</v>
      </c>
    </row>
    <row r="23" spans="1:9" x14ac:dyDescent="0.25">
      <c r="B23" s="49"/>
      <c r="C23" s="49"/>
      <c r="D23" s="49"/>
      <c r="E23" s="49"/>
      <c r="F23" s="49"/>
      <c r="G23" s="49"/>
      <c r="H23" s="5" t="s">
        <v>28</v>
      </c>
      <c r="I23" s="6">
        <v>0.53532100549674411</v>
      </c>
    </row>
    <row r="24" spans="1:9" ht="28.15" customHeight="1" x14ac:dyDescent="0.25">
      <c r="A24" s="7"/>
      <c r="B24" s="35" t="s">
        <v>4</v>
      </c>
      <c r="C24" s="36"/>
      <c r="D24" s="36"/>
      <c r="E24" s="37" t="s">
        <v>5</v>
      </c>
      <c r="F24" s="38"/>
      <c r="G24" s="38"/>
      <c r="H24" s="8" t="s">
        <v>30</v>
      </c>
      <c r="I24" s="9">
        <v>0.24844119544579094</v>
      </c>
    </row>
    <row r="25" spans="1:9" ht="30" x14ac:dyDescent="0.25">
      <c r="A25" s="7" t="s">
        <v>7</v>
      </c>
      <c r="B25" s="40"/>
      <c r="C25" s="41"/>
      <c r="D25" s="42"/>
      <c r="E25" s="40" t="s">
        <v>27</v>
      </c>
      <c r="F25" s="41"/>
      <c r="G25" s="42"/>
    </row>
    <row r="26" spans="1:9" ht="60" x14ac:dyDescent="0.25">
      <c r="A26" s="10" t="s">
        <v>14</v>
      </c>
      <c r="B26" s="43">
        <f>I23+I24</f>
        <v>0.78376220094253501</v>
      </c>
      <c r="C26" s="43"/>
      <c r="D26" s="43"/>
      <c r="E26" s="44">
        <f>I23+I24</f>
        <v>0.78376220094253501</v>
      </c>
      <c r="F26" s="45"/>
      <c r="G26" s="46"/>
    </row>
    <row r="27" spans="1:9" ht="60" x14ac:dyDescent="0.25">
      <c r="A27" s="10" t="s">
        <v>16</v>
      </c>
      <c r="B27" s="43">
        <v>0.54</v>
      </c>
      <c r="C27" s="43"/>
      <c r="D27" s="43"/>
      <c r="E27" s="47">
        <v>0.54</v>
      </c>
      <c r="F27" s="47"/>
      <c r="G27" s="47"/>
    </row>
    <row r="32" spans="1:9" ht="15" customHeight="1" x14ac:dyDescent="0.25">
      <c r="B32" s="39" t="s">
        <v>29</v>
      </c>
      <c r="C32" s="39"/>
      <c r="D32" s="39"/>
      <c r="E32" s="39"/>
      <c r="F32" s="39"/>
      <c r="G32" s="39"/>
      <c r="H32" s="3" t="s">
        <v>1</v>
      </c>
      <c r="I32" s="4" t="s">
        <v>2</v>
      </c>
    </row>
    <row r="33" spans="1:9" ht="15" customHeight="1" x14ac:dyDescent="0.25">
      <c r="B33" s="39"/>
      <c r="C33" s="39"/>
      <c r="D33" s="39"/>
      <c r="E33" s="39"/>
      <c r="F33" s="39"/>
      <c r="G33" s="39"/>
      <c r="H33" s="5" t="s">
        <v>3</v>
      </c>
      <c r="I33" s="6">
        <v>0.71554516858561901</v>
      </c>
    </row>
    <row r="34" spans="1:9" ht="30.6" customHeight="1" x14ac:dyDescent="0.25">
      <c r="A34" s="7"/>
      <c r="B34" s="35" t="s">
        <v>4</v>
      </c>
      <c r="C34" s="36"/>
      <c r="D34" s="36"/>
      <c r="E34" s="37" t="s">
        <v>5</v>
      </c>
      <c r="F34" s="38"/>
      <c r="G34" s="38"/>
      <c r="H34" s="8" t="s">
        <v>6</v>
      </c>
      <c r="I34" s="9">
        <v>0.71554516858561901</v>
      </c>
    </row>
    <row r="35" spans="1:9" ht="58.9" customHeight="1" x14ac:dyDescent="0.25">
      <c r="A35" s="7" t="s">
        <v>7</v>
      </c>
      <c r="B35" s="21" t="s">
        <v>32</v>
      </c>
      <c r="C35" s="22" t="s">
        <v>34</v>
      </c>
      <c r="D35" s="21" t="s">
        <v>31</v>
      </c>
      <c r="E35" s="21" t="s">
        <v>33</v>
      </c>
      <c r="F35" s="22" t="s">
        <v>35</v>
      </c>
      <c r="G35" s="21" t="s">
        <v>31</v>
      </c>
      <c r="H35" s="5" t="s">
        <v>36</v>
      </c>
      <c r="I35" s="6">
        <v>0.50378753123981468</v>
      </c>
    </row>
    <row r="36" spans="1:9" ht="60" x14ac:dyDescent="0.25">
      <c r="A36" s="10" t="s">
        <v>14</v>
      </c>
      <c r="B36" s="11">
        <f>I34+I38</f>
        <v>1.1621523834584429</v>
      </c>
      <c r="C36" s="11">
        <f>I36+I40</f>
        <v>0.60712295655111781</v>
      </c>
      <c r="D36" s="11">
        <f>I36+I40</f>
        <v>0.60712295655111781</v>
      </c>
      <c r="E36" s="12">
        <f>I33+I37</f>
        <v>1.1621523834584429</v>
      </c>
      <c r="F36" s="12">
        <f>I35+I39</f>
        <v>0.60712295655111781</v>
      </c>
      <c r="G36" s="12">
        <f>I35+I39</f>
        <v>0.60712295655111781</v>
      </c>
      <c r="H36" s="8" t="s">
        <v>39</v>
      </c>
      <c r="I36" s="9">
        <v>0.50378753123981468</v>
      </c>
    </row>
    <row r="37" spans="1:9" ht="60" x14ac:dyDescent="0.25">
      <c r="A37" s="10" t="s">
        <v>16</v>
      </c>
      <c r="B37" s="11">
        <f>I34</f>
        <v>0.71554516858561901</v>
      </c>
      <c r="C37" s="11">
        <f>I36</f>
        <v>0.50378753123981468</v>
      </c>
      <c r="D37" s="11">
        <f>I36</f>
        <v>0.50378753123981468</v>
      </c>
      <c r="E37" s="12">
        <f>I33</f>
        <v>0.71554516858561901</v>
      </c>
      <c r="F37" s="12">
        <f>I35</f>
        <v>0.50378753123981468</v>
      </c>
      <c r="G37" s="12">
        <f>I35</f>
        <v>0.50378753123981468</v>
      </c>
      <c r="H37" s="5" t="s">
        <v>19</v>
      </c>
      <c r="I37" s="6">
        <v>0.44660721487282384</v>
      </c>
    </row>
    <row r="38" spans="1:9" x14ac:dyDescent="0.25">
      <c r="D38" s="2"/>
      <c r="G38" s="4"/>
      <c r="H38" s="8" t="s">
        <v>20</v>
      </c>
      <c r="I38" s="9">
        <v>0.44660721487282384</v>
      </c>
    </row>
    <row r="39" spans="1:9" x14ac:dyDescent="0.25">
      <c r="A39" s="7"/>
      <c r="B39" s="13"/>
      <c r="C39" s="13"/>
      <c r="D39" s="13"/>
      <c r="E39" s="13"/>
      <c r="F39" s="13"/>
      <c r="G39" s="4"/>
      <c r="H39" s="5" t="s">
        <v>37</v>
      </c>
      <c r="I39" s="6">
        <v>0.10333542531130314</v>
      </c>
    </row>
    <row r="40" spans="1:9" x14ac:dyDescent="0.25">
      <c r="A40" s="14"/>
      <c r="B40" s="15"/>
      <c r="C40" s="15"/>
      <c r="D40" s="13"/>
      <c r="E40" s="13"/>
      <c r="F40" s="13"/>
      <c r="G40" s="4"/>
      <c r="H40" s="8" t="s">
        <v>38</v>
      </c>
      <c r="I40" s="9">
        <v>0.10333542531130314</v>
      </c>
    </row>
    <row r="41" spans="1:9" x14ac:dyDescent="0.25">
      <c r="A41" s="16"/>
      <c r="B41" s="16"/>
      <c r="C41" s="16"/>
      <c r="D41" s="2"/>
      <c r="G41" s="4"/>
    </row>
    <row r="42" spans="1:9" x14ac:dyDescent="0.25">
      <c r="A42" s="14"/>
      <c r="B42" s="15"/>
      <c r="C42" s="15"/>
      <c r="D42" s="13"/>
      <c r="E42" s="13"/>
      <c r="F42" s="13"/>
      <c r="G42" s="4"/>
    </row>
    <row r="43" spans="1:9" x14ac:dyDescent="0.25">
      <c r="A43" s="14"/>
      <c r="B43" s="15"/>
      <c r="C43" s="15"/>
      <c r="D43" s="13"/>
      <c r="E43" s="13"/>
      <c r="F43" s="13"/>
      <c r="G43" s="4"/>
      <c r="H43" s="17"/>
      <c r="I43" s="18"/>
    </row>
    <row r="44" spans="1:9" x14ac:dyDescent="0.25">
      <c r="A44" s="16"/>
      <c r="B44" s="16"/>
      <c r="C44" s="16"/>
      <c r="D44" s="2"/>
      <c r="G44" s="4"/>
      <c r="H44" s="17"/>
      <c r="I44" s="18"/>
    </row>
    <row r="45" spans="1:9" x14ac:dyDescent="0.25">
      <c r="A45" s="16"/>
      <c r="B45" s="16"/>
      <c r="C45" s="16"/>
    </row>
  </sheetData>
  <protectedRanges>
    <protectedRange algorithmName="SHA-512" hashValue="ZvKcHIvzY96iBcJrD70UFLoqE+PBgYbWJgD3+yEhjWB4DazZVnKFDGJ/7UNFQxKhvIO6xBOS3ayCErfHHOiBfA==" saltValue="RvevpJNSq04BU9N84yJQDg==" spinCount="100000" sqref="B9:G9 B25:G25 B35:G35" name="Bilansowanie"/>
  </protectedRanges>
  <mergeCells count="16">
    <mergeCell ref="B1:I1"/>
    <mergeCell ref="B6:G7"/>
    <mergeCell ref="B8:D8"/>
    <mergeCell ref="E8:G8"/>
    <mergeCell ref="B22:G23"/>
    <mergeCell ref="B24:D24"/>
    <mergeCell ref="E24:G24"/>
    <mergeCell ref="B32:G33"/>
    <mergeCell ref="B34:D34"/>
    <mergeCell ref="E34:G34"/>
    <mergeCell ref="B25:D25"/>
    <mergeCell ref="E25:G25"/>
    <mergeCell ref="B26:D26"/>
    <mergeCell ref="E26:G26"/>
    <mergeCell ref="E27:G27"/>
    <mergeCell ref="B27:D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1"/>
  <sheetViews>
    <sheetView topLeftCell="A2" workbookViewId="0">
      <selection activeCell="A19" sqref="A19"/>
    </sheetView>
  </sheetViews>
  <sheetFormatPr defaultRowHeight="15" x14ac:dyDescent="0.25"/>
  <cols>
    <col min="1" max="1" width="30.85546875" bestFit="1" customWidth="1"/>
  </cols>
  <sheetData>
    <row r="3" spans="1:17" ht="18.75" x14ac:dyDescent="0.3">
      <c r="A3" s="23" t="s">
        <v>47</v>
      </c>
    </row>
    <row r="5" spans="1:17" x14ac:dyDescent="0.25">
      <c r="A5" s="31" t="s">
        <v>1</v>
      </c>
      <c r="B5" s="25">
        <v>2023</v>
      </c>
      <c r="C5" s="25">
        <f t="shared" ref="C5:G5" si="0">B5+1</f>
        <v>2024</v>
      </c>
      <c r="D5" s="25">
        <f t="shared" si="0"/>
        <v>2025</v>
      </c>
      <c r="E5" s="25">
        <f t="shared" si="0"/>
        <v>2026</v>
      </c>
      <c r="F5" s="25">
        <f t="shared" si="0"/>
        <v>2027</v>
      </c>
      <c r="G5" s="25">
        <f t="shared" si="0"/>
        <v>2028</v>
      </c>
      <c r="H5" s="25">
        <f>G5+1</f>
        <v>2029</v>
      </c>
      <c r="I5" s="25">
        <f t="shared" ref="I5:P5" si="1">H5+1</f>
        <v>2030</v>
      </c>
      <c r="J5" s="25">
        <f t="shared" si="1"/>
        <v>2031</v>
      </c>
      <c r="K5" s="25">
        <f t="shared" si="1"/>
        <v>2032</v>
      </c>
      <c r="L5" s="25">
        <f t="shared" si="1"/>
        <v>2033</v>
      </c>
      <c r="M5" s="25">
        <f t="shared" si="1"/>
        <v>2034</v>
      </c>
      <c r="N5" s="25">
        <f t="shared" si="1"/>
        <v>2035</v>
      </c>
      <c r="O5" s="25">
        <f t="shared" si="1"/>
        <v>2036</v>
      </c>
      <c r="P5" s="25">
        <f t="shared" si="1"/>
        <v>2037</v>
      </c>
      <c r="Q5" s="25" t="s">
        <v>40</v>
      </c>
    </row>
    <row r="6" spans="1:17" x14ac:dyDescent="0.25">
      <c r="A6" s="32" t="s">
        <v>3</v>
      </c>
      <c r="B6" s="26">
        <v>0.37212000000000001</v>
      </c>
      <c r="C6" s="26">
        <f t="shared" ref="C6:P7" si="2">B6*1.05</f>
        <v>0.39072600000000002</v>
      </c>
      <c r="D6" s="26">
        <f t="shared" si="2"/>
        <v>0.41026230000000002</v>
      </c>
      <c r="E6" s="26">
        <f t="shared" si="2"/>
        <v>0.43077541500000005</v>
      </c>
      <c r="F6" s="26">
        <f t="shared" si="2"/>
        <v>0.4523141857500001</v>
      </c>
      <c r="G6" s="26">
        <f t="shared" si="2"/>
        <v>0.4749298950375001</v>
      </c>
      <c r="H6" s="26">
        <f t="shared" si="2"/>
        <v>0.49867638978937512</v>
      </c>
      <c r="I6" s="26">
        <f t="shared" si="2"/>
        <v>0.52361020927884394</v>
      </c>
      <c r="J6" s="26">
        <f t="shared" si="2"/>
        <v>0.54979071974278615</v>
      </c>
      <c r="K6" s="26">
        <f t="shared" si="2"/>
        <v>0.57728025572992547</v>
      </c>
      <c r="L6" s="26">
        <f t="shared" si="2"/>
        <v>0.60614426851642178</v>
      </c>
      <c r="M6" s="26">
        <f t="shared" si="2"/>
        <v>0.63645148194224288</v>
      </c>
      <c r="N6" s="26">
        <f t="shared" si="2"/>
        <v>0.66827405603935508</v>
      </c>
      <c r="O6" s="26">
        <f t="shared" si="2"/>
        <v>0.70168775884132284</v>
      </c>
      <c r="P6" s="26">
        <f t="shared" si="2"/>
        <v>0.73677214678338898</v>
      </c>
      <c r="Q6" s="27">
        <f>SUM(B6:P6)/15</f>
        <v>0.53532100549674411</v>
      </c>
    </row>
    <row r="7" spans="1:17" x14ac:dyDescent="0.25">
      <c r="A7" s="32" t="s">
        <v>50</v>
      </c>
      <c r="B7" s="28">
        <v>0.17269999999999999</v>
      </c>
      <c r="C7" s="28">
        <f t="shared" si="2"/>
        <v>0.181335</v>
      </c>
      <c r="D7" s="28">
        <f t="shared" si="2"/>
        <v>0.19040175000000001</v>
      </c>
      <c r="E7" s="28">
        <f t="shared" si="2"/>
        <v>0.1999218375</v>
      </c>
      <c r="F7" s="28">
        <f t="shared" si="2"/>
        <v>0.20991792937500001</v>
      </c>
      <c r="G7" s="28">
        <f t="shared" si="2"/>
        <v>0.22041382584375002</v>
      </c>
      <c r="H7" s="28">
        <f t="shared" si="2"/>
        <v>0.23143451713593755</v>
      </c>
      <c r="I7" s="28">
        <f t="shared" si="2"/>
        <v>0.24300624299273443</v>
      </c>
      <c r="J7" s="28">
        <f t="shared" si="2"/>
        <v>0.25515655514237118</v>
      </c>
      <c r="K7" s="28">
        <f t="shared" si="2"/>
        <v>0.26791438289948977</v>
      </c>
      <c r="L7" s="28">
        <f t="shared" si="2"/>
        <v>0.28131010204446427</v>
      </c>
      <c r="M7" s="28">
        <f t="shared" si="2"/>
        <v>0.29537560714668748</v>
      </c>
      <c r="N7" s="28">
        <f t="shared" si="2"/>
        <v>0.31014438750402185</v>
      </c>
      <c r="O7" s="28">
        <f t="shared" si="2"/>
        <v>0.32565160687922295</v>
      </c>
      <c r="P7" s="28">
        <f t="shared" si="2"/>
        <v>0.34193418722318414</v>
      </c>
      <c r="Q7" s="27">
        <f t="shared" ref="Q7" si="3">SUM(B7:P7)/15</f>
        <v>0.24844119544579094</v>
      </c>
    </row>
    <row r="11" spans="1:17" x14ac:dyDescent="0.25">
      <c r="A11" s="30" t="s">
        <v>41</v>
      </c>
      <c r="B11" s="28">
        <f t="shared" ref="B11:Q11" si="4">B6+B7</f>
        <v>0.54481999999999997</v>
      </c>
      <c r="C11" s="28">
        <f t="shared" si="4"/>
        <v>0.57206100000000004</v>
      </c>
      <c r="D11" s="28">
        <f t="shared" si="4"/>
        <v>0.60066405</v>
      </c>
      <c r="E11" s="28">
        <f t="shared" si="4"/>
        <v>0.63069725250000008</v>
      </c>
      <c r="F11" s="28">
        <f t="shared" si="4"/>
        <v>0.66223211512500013</v>
      </c>
      <c r="G11" s="28">
        <f t="shared" si="4"/>
        <v>0.69534372088125007</v>
      </c>
      <c r="H11" s="28">
        <f t="shared" si="4"/>
        <v>0.73011090692531266</v>
      </c>
      <c r="I11" s="28">
        <f t="shared" si="4"/>
        <v>0.76661645227157837</v>
      </c>
      <c r="J11" s="28">
        <f t="shared" si="4"/>
        <v>0.80494727488515738</v>
      </c>
      <c r="K11" s="28">
        <f t="shared" si="4"/>
        <v>0.84519463862941524</v>
      </c>
      <c r="L11" s="28">
        <f t="shared" si="4"/>
        <v>0.88745437056088605</v>
      </c>
      <c r="M11" s="28">
        <f t="shared" si="4"/>
        <v>0.93182708908893042</v>
      </c>
      <c r="N11" s="28">
        <f t="shared" si="4"/>
        <v>0.97841844354337693</v>
      </c>
      <c r="O11" s="28">
        <f t="shared" si="4"/>
        <v>1.0273393657205458</v>
      </c>
      <c r="P11" s="28">
        <f t="shared" si="4"/>
        <v>1.078706334006573</v>
      </c>
      <c r="Q11" s="29">
        <f t="shared" si="4"/>
        <v>0.78376220094253501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5"/>
  <sheetViews>
    <sheetView workbookViewId="0">
      <selection activeCell="A25" sqref="A25"/>
    </sheetView>
  </sheetViews>
  <sheetFormatPr defaultRowHeight="15" x14ac:dyDescent="0.25"/>
  <cols>
    <col min="1" max="1" width="32.140625" bestFit="1" customWidth="1"/>
  </cols>
  <sheetData>
    <row r="2" spans="1:17" ht="18.75" x14ac:dyDescent="0.3">
      <c r="A2" s="23" t="s">
        <v>48</v>
      </c>
    </row>
    <row r="4" spans="1:17" x14ac:dyDescent="0.25">
      <c r="A4" s="31" t="s">
        <v>1</v>
      </c>
      <c r="B4" s="25">
        <v>2023</v>
      </c>
      <c r="C4" s="25">
        <f t="shared" ref="C4:G4" si="0">B4+1</f>
        <v>2024</v>
      </c>
      <c r="D4" s="25">
        <f t="shared" si="0"/>
        <v>2025</v>
      </c>
      <c r="E4" s="25">
        <f t="shared" si="0"/>
        <v>2026</v>
      </c>
      <c r="F4" s="25">
        <f t="shared" si="0"/>
        <v>2027</v>
      </c>
      <c r="G4" s="25">
        <f t="shared" si="0"/>
        <v>2028</v>
      </c>
      <c r="H4" s="25">
        <f>G4+1</f>
        <v>2029</v>
      </c>
      <c r="I4" s="25">
        <f t="shared" ref="I4:P4" si="1">H4+1</f>
        <v>2030</v>
      </c>
      <c r="J4" s="25">
        <f t="shared" si="1"/>
        <v>2031</v>
      </c>
      <c r="K4" s="25">
        <f t="shared" si="1"/>
        <v>2032</v>
      </c>
      <c r="L4" s="25">
        <f t="shared" si="1"/>
        <v>2033</v>
      </c>
      <c r="M4" s="25">
        <f t="shared" si="1"/>
        <v>2034</v>
      </c>
      <c r="N4" s="25">
        <f t="shared" si="1"/>
        <v>2035</v>
      </c>
      <c r="O4" s="25">
        <f t="shared" si="1"/>
        <v>2036</v>
      </c>
      <c r="P4" s="25">
        <f t="shared" si="1"/>
        <v>2037</v>
      </c>
      <c r="Q4" s="25" t="s">
        <v>40</v>
      </c>
    </row>
    <row r="5" spans="1:17" x14ac:dyDescent="0.25">
      <c r="A5" s="32" t="s">
        <v>3</v>
      </c>
      <c r="B5" s="26">
        <v>0.5</v>
      </c>
      <c r="C5" s="26">
        <f>B5*1.05</f>
        <v>0.52500000000000002</v>
      </c>
      <c r="D5" s="26">
        <f t="shared" ref="D5:P16" si="2">C5*1.05</f>
        <v>0.55125000000000002</v>
      </c>
      <c r="E5" s="26">
        <f t="shared" si="2"/>
        <v>0.57881250000000006</v>
      </c>
      <c r="F5" s="26">
        <f t="shared" si="2"/>
        <v>0.60775312500000012</v>
      </c>
      <c r="G5" s="26">
        <f t="shared" si="2"/>
        <v>0.63814078125000018</v>
      </c>
      <c r="H5" s="26">
        <f t="shared" si="2"/>
        <v>0.67004782031250021</v>
      </c>
      <c r="I5" s="26">
        <f t="shared" si="2"/>
        <v>0.70355021132812523</v>
      </c>
      <c r="J5" s="26">
        <f t="shared" si="2"/>
        <v>0.73872772189453151</v>
      </c>
      <c r="K5" s="26">
        <f t="shared" si="2"/>
        <v>0.77566410798925811</v>
      </c>
      <c r="L5" s="26">
        <f t="shared" si="2"/>
        <v>0.81444731338872101</v>
      </c>
      <c r="M5" s="26">
        <f t="shared" si="2"/>
        <v>0.85516967905815711</v>
      </c>
      <c r="N5" s="26">
        <f t="shared" si="2"/>
        <v>0.89792816301106504</v>
      </c>
      <c r="O5" s="26">
        <f t="shared" si="2"/>
        <v>0.94282457116161833</v>
      </c>
      <c r="P5" s="26">
        <f t="shared" si="2"/>
        <v>0.98996579971969934</v>
      </c>
      <c r="Q5" s="27">
        <f>SUM(B5:P5)/15</f>
        <v>0.71928545294091195</v>
      </c>
    </row>
    <row r="6" spans="1:17" x14ac:dyDescent="0.25">
      <c r="A6" s="33" t="s">
        <v>6</v>
      </c>
      <c r="B6" s="26">
        <v>0.5</v>
      </c>
      <c r="C6" s="26">
        <f t="shared" ref="C6" si="3">B6*1.05</f>
        <v>0.52500000000000002</v>
      </c>
      <c r="D6" s="26">
        <f t="shared" si="2"/>
        <v>0.55125000000000002</v>
      </c>
      <c r="E6" s="26">
        <f t="shared" si="2"/>
        <v>0.57881250000000006</v>
      </c>
      <c r="F6" s="26">
        <f t="shared" si="2"/>
        <v>0.60775312500000012</v>
      </c>
      <c r="G6" s="26">
        <f t="shared" si="2"/>
        <v>0.63814078125000018</v>
      </c>
      <c r="H6" s="26">
        <f t="shared" si="2"/>
        <v>0.67004782031250021</v>
      </c>
      <c r="I6" s="26">
        <f t="shared" si="2"/>
        <v>0.70355021132812523</v>
      </c>
      <c r="J6" s="26">
        <f t="shared" si="2"/>
        <v>0.73872772189453151</v>
      </c>
      <c r="K6" s="26">
        <f t="shared" si="2"/>
        <v>0.77566410798925811</v>
      </c>
      <c r="L6" s="26">
        <f t="shared" si="2"/>
        <v>0.81444731338872101</v>
      </c>
      <c r="M6" s="26">
        <f t="shared" si="2"/>
        <v>0.85516967905815711</v>
      </c>
      <c r="N6" s="26">
        <f t="shared" si="2"/>
        <v>0.89792816301106504</v>
      </c>
      <c r="O6" s="26">
        <f t="shared" si="2"/>
        <v>0.94282457116161833</v>
      </c>
      <c r="P6" s="26">
        <f t="shared" si="2"/>
        <v>0.98996579971969934</v>
      </c>
      <c r="Q6" s="27">
        <f t="shared" ref="Q6:Q16" si="4">SUM(B6:P6)/15</f>
        <v>0.71928545294091195</v>
      </c>
    </row>
    <row r="7" spans="1:17" x14ac:dyDescent="0.25">
      <c r="A7" s="32" t="s">
        <v>13</v>
      </c>
      <c r="B7" s="26">
        <v>0.5</v>
      </c>
      <c r="C7" s="26">
        <f>B7*1.05</f>
        <v>0.52500000000000002</v>
      </c>
      <c r="D7" s="26">
        <f t="shared" si="2"/>
        <v>0.55125000000000002</v>
      </c>
      <c r="E7" s="26">
        <f t="shared" si="2"/>
        <v>0.57881250000000006</v>
      </c>
      <c r="F7" s="26">
        <f t="shared" si="2"/>
        <v>0.60775312500000012</v>
      </c>
      <c r="G7" s="26">
        <f t="shared" si="2"/>
        <v>0.63814078125000018</v>
      </c>
      <c r="H7" s="26">
        <f t="shared" si="2"/>
        <v>0.67004782031250021</v>
      </c>
      <c r="I7" s="26">
        <f t="shared" si="2"/>
        <v>0.70355021132812523</v>
      </c>
      <c r="J7" s="26">
        <f t="shared" si="2"/>
        <v>0.73872772189453151</v>
      </c>
      <c r="K7" s="26">
        <f t="shared" si="2"/>
        <v>0.77566410798925811</v>
      </c>
      <c r="L7" s="26">
        <f t="shared" si="2"/>
        <v>0.81444731338872101</v>
      </c>
      <c r="M7" s="26">
        <f t="shared" si="2"/>
        <v>0.85516967905815711</v>
      </c>
      <c r="N7" s="26">
        <f t="shared" si="2"/>
        <v>0.89792816301106504</v>
      </c>
      <c r="O7" s="26">
        <f t="shared" si="2"/>
        <v>0.94282457116161833</v>
      </c>
      <c r="P7" s="26">
        <f t="shared" si="2"/>
        <v>0.98996579971969934</v>
      </c>
      <c r="Q7" s="27">
        <f t="shared" si="4"/>
        <v>0.71928545294091195</v>
      </c>
    </row>
    <row r="8" spans="1:17" x14ac:dyDescent="0.25">
      <c r="A8" s="33" t="s">
        <v>15</v>
      </c>
      <c r="B8" s="26">
        <f>B6</f>
        <v>0.5</v>
      </c>
      <c r="C8" s="26">
        <f t="shared" ref="C8:C16" si="5">B8*1.05</f>
        <v>0.52500000000000002</v>
      </c>
      <c r="D8" s="26">
        <f t="shared" si="2"/>
        <v>0.55125000000000002</v>
      </c>
      <c r="E8" s="26">
        <f t="shared" si="2"/>
        <v>0.57881250000000006</v>
      </c>
      <c r="F8" s="26">
        <f t="shared" si="2"/>
        <v>0.60775312500000012</v>
      </c>
      <c r="G8" s="26">
        <f t="shared" si="2"/>
        <v>0.63814078125000018</v>
      </c>
      <c r="H8" s="26">
        <f t="shared" si="2"/>
        <v>0.67004782031250021</v>
      </c>
      <c r="I8" s="26">
        <f t="shared" si="2"/>
        <v>0.70355021132812523</v>
      </c>
      <c r="J8" s="26">
        <f t="shared" si="2"/>
        <v>0.73872772189453151</v>
      </c>
      <c r="K8" s="26">
        <f t="shared" si="2"/>
        <v>0.77566410798925811</v>
      </c>
      <c r="L8" s="26">
        <f t="shared" si="2"/>
        <v>0.81444731338872101</v>
      </c>
      <c r="M8" s="26">
        <f t="shared" si="2"/>
        <v>0.85516967905815711</v>
      </c>
      <c r="N8" s="26">
        <f t="shared" si="2"/>
        <v>0.89792816301106504</v>
      </c>
      <c r="O8" s="26">
        <f t="shared" si="2"/>
        <v>0.94282457116161833</v>
      </c>
      <c r="P8" s="26">
        <f t="shared" si="2"/>
        <v>0.98996579971969934</v>
      </c>
      <c r="Q8" s="27">
        <f t="shared" si="4"/>
        <v>0.71928545294091195</v>
      </c>
    </row>
    <row r="9" spans="1:17" x14ac:dyDescent="0.25">
      <c r="A9" s="32" t="s">
        <v>17</v>
      </c>
      <c r="B9" s="26">
        <v>0.3</v>
      </c>
      <c r="C9" s="26">
        <f t="shared" si="5"/>
        <v>0.315</v>
      </c>
      <c r="D9" s="26">
        <f t="shared" si="2"/>
        <v>0.33075000000000004</v>
      </c>
      <c r="E9" s="26">
        <f t="shared" si="2"/>
        <v>0.34728750000000008</v>
      </c>
      <c r="F9" s="26">
        <f t="shared" si="2"/>
        <v>0.36465187500000013</v>
      </c>
      <c r="G9" s="26">
        <f t="shared" si="2"/>
        <v>0.38288446875000015</v>
      </c>
      <c r="H9" s="26">
        <f t="shared" si="2"/>
        <v>0.4020286921875002</v>
      </c>
      <c r="I9" s="26">
        <f t="shared" si="2"/>
        <v>0.42213012679687523</v>
      </c>
      <c r="J9" s="26">
        <f t="shared" si="2"/>
        <v>0.44323663313671902</v>
      </c>
      <c r="K9" s="26">
        <f t="shared" si="2"/>
        <v>0.46539846479355501</v>
      </c>
      <c r="L9" s="26">
        <f t="shared" si="2"/>
        <v>0.48866838803323276</v>
      </c>
      <c r="M9" s="26">
        <f t="shared" si="2"/>
        <v>0.51310180743489442</v>
      </c>
      <c r="N9" s="26">
        <f t="shared" si="2"/>
        <v>0.53875689780663916</v>
      </c>
      <c r="O9" s="26">
        <f t="shared" si="2"/>
        <v>0.56569474269697118</v>
      </c>
      <c r="P9" s="26">
        <f t="shared" si="2"/>
        <v>0.59397947983181976</v>
      </c>
      <c r="Q9" s="27">
        <f t="shared" si="4"/>
        <v>0.43157127176454713</v>
      </c>
    </row>
    <row r="10" spans="1:17" x14ac:dyDescent="0.25">
      <c r="A10" s="33" t="s">
        <v>18</v>
      </c>
      <c r="B10" s="26">
        <v>0.3</v>
      </c>
      <c r="C10" s="26">
        <f t="shared" si="5"/>
        <v>0.315</v>
      </c>
      <c r="D10" s="26">
        <f t="shared" si="2"/>
        <v>0.33075000000000004</v>
      </c>
      <c r="E10" s="26">
        <f t="shared" si="2"/>
        <v>0.34728750000000008</v>
      </c>
      <c r="F10" s="26">
        <f t="shared" si="2"/>
        <v>0.36465187500000013</v>
      </c>
      <c r="G10" s="26">
        <f t="shared" si="2"/>
        <v>0.38288446875000015</v>
      </c>
      <c r="H10" s="26">
        <f t="shared" si="2"/>
        <v>0.4020286921875002</v>
      </c>
      <c r="I10" s="26">
        <f t="shared" si="2"/>
        <v>0.42213012679687523</v>
      </c>
      <c r="J10" s="26">
        <f t="shared" si="2"/>
        <v>0.44323663313671902</v>
      </c>
      <c r="K10" s="26">
        <f t="shared" si="2"/>
        <v>0.46539846479355501</v>
      </c>
      <c r="L10" s="26">
        <f t="shared" si="2"/>
        <v>0.48866838803323276</v>
      </c>
      <c r="M10" s="26">
        <f t="shared" si="2"/>
        <v>0.51310180743489442</v>
      </c>
      <c r="N10" s="26">
        <f t="shared" si="2"/>
        <v>0.53875689780663916</v>
      </c>
      <c r="O10" s="26">
        <f t="shared" si="2"/>
        <v>0.56569474269697118</v>
      </c>
      <c r="P10" s="26">
        <f t="shared" si="2"/>
        <v>0.59397947983181976</v>
      </c>
      <c r="Q10" s="27">
        <f t="shared" si="4"/>
        <v>0.43157127176454713</v>
      </c>
    </row>
    <row r="11" spans="1:17" x14ac:dyDescent="0.25">
      <c r="A11" s="32" t="s">
        <v>19</v>
      </c>
      <c r="B11" s="28">
        <v>0.3</v>
      </c>
      <c r="C11" s="28">
        <f t="shared" si="5"/>
        <v>0.315</v>
      </c>
      <c r="D11" s="28">
        <f t="shared" si="2"/>
        <v>0.33075000000000004</v>
      </c>
      <c r="E11" s="28">
        <f t="shared" si="2"/>
        <v>0.34728750000000008</v>
      </c>
      <c r="F11" s="28">
        <f t="shared" si="2"/>
        <v>0.36465187500000013</v>
      </c>
      <c r="G11" s="28">
        <f t="shared" si="2"/>
        <v>0.38288446875000015</v>
      </c>
      <c r="H11" s="28">
        <f t="shared" si="2"/>
        <v>0.4020286921875002</v>
      </c>
      <c r="I11" s="28">
        <f t="shared" si="2"/>
        <v>0.42213012679687523</v>
      </c>
      <c r="J11" s="28">
        <f t="shared" si="2"/>
        <v>0.44323663313671902</v>
      </c>
      <c r="K11" s="28">
        <f t="shared" si="2"/>
        <v>0.46539846479355501</v>
      </c>
      <c r="L11" s="28">
        <f t="shared" si="2"/>
        <v>0.48866838803323276</v>
      </c>
      <c r="M11" s="28">
        <f t="shared" si="2"/>
        <v>0.51310180743489442</v>
      </c>
      <c r="N11" s="28">
        <f t="shared" si="2"/>
        <v>0.53875689780663916</v>
      </c>
      <c r="O11" s="28">
        <f t="shared" si="2"/>
        <v>0.56569474269697118</v>
      </c>
      <c r="P11" s="28">
        <f t="shared" si="2"/>
        <v>0.59397947983181976</v>
      </c>
      <c r="Q11" s="27">
        <f t="shared" si="4"/>
        <v>0.43157127176454713</v>
      </c>
    </row>
    <row r="12" spans="1:17" x14ac:dyDescent="0.25">
      <c r="A12" s="33" t="s">
        <v>20</v>
      </c>
      <c r="B12" s="28">
        <v>0.3</v>
      </c>
      <c r="C12" s="28">
        <f t="shared" si="5"/>
        <v>0.315</v>
      </c>
      <c r="D12" s="28">
        <f t="shared" si="2"/>
        <v>0.33075000000000004</v>
      </c>
      <c r="E12" s="28">
        <f t="shared" si="2"/>
        <v>0.34728750000000008</v>
      </c>
      <c r="F12" s="28">
        <f t="shared" si="2"/>
        <v>0.36465187500000013</v>
      </c>
      <c r="G12" s="28">
        <f t="shared" si="2"/>
        <v>0.38288446875000015</v>
      </c>
      <c r="H12" s="28">
        <f t="shared" si="2"/>
        <v>0.4020286921875002</v>
      </c>
      <c r="I12" s="28">
        <f t="shared" si="2"/>
        <v>0.42213012679687523</v>
      </c>
      <c r="J12" s="28">
        <f t="shared" si="2"/>
        <v>0.44323663313671902</v>
      </c>
      <c r="K12" s="28">
        <f t="shared" si="2"/>
        <v>0.46539846479355501</v>
      </c>
      <c r="L12" s="28">
        <f t="shared" si="2"/>
        <v>0.48866838803323276</v>
      </c>
      <c r="M12" s="28">
        <f t="shared" si="2"/>
        <v>0.51310180743489442</v>
      </c>
      <c r="N12" s="28">
        <f t="shared" si="2"/>
        <v>0.53875689780663916</v>
      </c>
      <c r="O12" s="28">
        <f t="shared" si="2"/>
        <v>0.56569474269697118</v>
      </c>
      <c r="P12" s="28">
        <f t="shared" si="2"/>
        <v>0.59397947983181976</v>
      </c>
      <c r="Q12" s="27">
        <f t="shared" si="4"/>
        <v>0.43157127176454713</v>
      </c>
    </row>
    <row r="13" spans="1:17" x14ac:dyDescent="0.25">
      <c r="A13" s="32" t="s">
        <v>21</v>
      </c>
      <c r="B13" s="28">
        <v>0.3</v>
      </c>
      <c r="C13" s="28">
        <f t="shared" si="5"/>
        <v>0.315</v>
      </c>
      <c r="D13" s="28">
        <f t="shared" si="2"/>
        <v>0.33075000000000004</v>
      </c>
      <c r="E13" s="28">
        <f t="shared" si="2"/>
        <v>0.34728750000000008</v>
      </c>
      <c r="F13" s="28">
        <f t="shared" si="2"/>
        <v>0.36465187500000013</v>
      </c>
      <c r="G13" s="28">
        <f t="shared" si="2"/>
        <v>0.38288446875000015</v>
      </c>
      <c r="H13" s="28">
        <f t="shared" si="2"/>
        <v>0.4020286921875002</v>
      </c>
      <c r="I13" s="28">
        <f t="shared" si="2"/>
        <v>0.42213012679687523</v>
      </c>
      <c r="J13" s="28">
        <f t="shared" si="2"/>
        <v>0.44323663313671902</v>
      </c>
      <c r="K13" s="28">
        <f t="shared" si="2"/>
        <v>0.46539846479355501</v>
      </c>
      <c r="L13" s="28">
        <f t="shared" si="2"/>
        <v>0.48866838803323276</v>
      </c>
      <c r="M13" s="28">
        <f t="shared" si="2"/>
        <v>0.51310180743489442</v>
      </c>
      <c r="N13" s="28">
        <f t="shared" si="2"/>
        <v>0.53875689780663916</v>
      </c>
      <c r="O13" s="28">
        <f t="shared" si="2"/>
        <v>0.56569474269697118</v>
      </c>
      <c r="P13" s="28">
        <f t="shared" si="2"/>
        <v>0.59397947983181976</v>
      </c>
      <c r="Q13" s="27">
        <f t="shared" si="4"/>
        <v>0.43157127176454713</v>
      </c>
    </row>
    <row r="14" spans="1:17" x14ac:dyDescent="0.25">
      <c r="A14" s="33" t="s">
        <v>22</v>
      </c>
      <c r="B14" s="28">
        <v>0.3</v>
      </c>
      <c r="C14" s="28">
        <f t="shared" si="5"/>
        <v>0.315</v>
      </c>
      <c r="D14" s="28">
        <f t="shared" si="2"/>
        <v>0.33075000000000004</v>
      </c>
      <c r="E14" s="28">
        <f t="shared" si="2"/>
        <v>0.34728750000000008</v>
      </c>
      <c r="F14" s="28">
        <f t="shared" si="2"/>
        <v>0.36465187500000013</v>
      </c>
      <c r="G14" s="28">
        <f t="shared" si="2"/>
        <v>0.38288446875000015</v>
      </c>
      <c r="H14" s="28">
        <f t="shared" si="2"/>
        <v>0.4020286921875002</v>
      </c>
      <c r="I14" s="28">
        <f t="shared" si="2"/>
        <v>0.42213012679687523</v>
      </c>
      <c r="J14" s="28">
        <f t="shared" si="2"/>
        <v>0.44323663313671902</v>
      </c>
      <c r="K14" s="28">
        <f t="shared" si="2"/>
        <v>0.46539846479355501</v>
      </c>
      <c r="L14" s="28">
        <f t="shared" si="2"/>
        <v>0.48866838803323276</v>
      </c>
      <c r="M14" s="28">
        <f t="shared" si="2"/>
        <v>0.51310180743489442</v>
      </c>
      <c r="N14" s="28">
        <f t="shared" si="2"/>
        <v>0.53875689780663916</v>
      </c>
      <c r="O14" s="28">
        <f t="shared" si="2"/>
        <v>0.56569474269697118</v>
      </c>
      <c r="P14" s="28">
        <f t="shared" si="2"/>
        <v>0.59397947983181976</v>
      </c>
      <c r="Q14" s="27">
        <f t="shared" si="4"/>
        <v>0.43157127176454713</v>
      </c>
    </row>
    <row r="15" spans="1:17" x14ac:dyDescent="0.25">
      <c r="A15" s="32" t="s">
        <v>23</v>
      </c>
      <c r="B15" s="28">
        <v>0.09</v>
      </c>
      <c r="C15" s="28">
        <f t="shared" si="5"/>
        <v>9.4500000000000001E-2</v>
      </c>
      <c r="D15" s="28">
        <f t="shared" si="2"/>
        <v>9.9225000000000008E-2</v>
      </c>
      <c r="E15" s="28">
        <f t="shared" si="2"/>
        <v>0.10418625000000001</v>
      </c>
      <c r="F15" s="28">
        <f t="shared" si="2"/>
        <v>0.10939556250000002</v>
      </c>
      <c r="G15" s="28">
        <f t="shared" si="2"/>
        <v>0.11486534062500002</v>
      </c>
      <c r="H15" s="28">
        <f t="shared" si="2"/>
        <v>0.12060860765625003</v>
      </c>
      <c r="I15" s="28">
        <f t="shared" si="2"/>
        <v>0.12663903803906254</v>
      </c>
      <c r="J15" s="28">
        <f t="shared" si="2"/>
        <v>0.13297098994101567</v>
      </c>
      <c r="K15" s="28">
        <f t="shared" si="2"/>
        <v>0.13961953943806646</v>
      </c>
      <c r="L15" s="28">
        <f t="shared" si="2"/>
        <v>0.14660051640996979</v>
      </c>
      <c r="M15" s="28">
        <f t="shared" si="2"/>
        <v>0.15393054223046829</v>
      </c>
      <c r="N15" s="28">
        <f t="shared" si="2"/>
        <v>0.1616270693419917</v>
      </c>
      <c r="O15" s="28">
        <f t="shared" si="2"/>
        <v>0.16970842280909129</v>
      </c>
      <c r="P15" s="28">
        <f t="shared" si="2"/>
        <v>0.17819384394954588</v>
      </c>
      <c r="Q15" s="27">
        <f t="shared" si="4"/>
        <v>0.1294713815293641</v>
      </c>
    </row>
    <row r="16" spans="1:17" x14ac:dyDescent="0.25">
      <c r="A16" s="33" t="s">
        <v>24</v>
      </c>
      <c r="B16" s="28">
        <v>0.09</v>
      </c>
      <c r="C16" s="28">
        <f t="shared" si="5"/>
        <v>9.4500000000000001E-2</v>
      </c>
      <c r="D16" s="28">
        <f t="shared" si="2"/>
        <v>9.9225000000000008E-2</v>
      </c>
      <c r="E16" s="28">
        <f t="shared" si="2"/>
        <v>0.10418625000000001</v>
      </c>
      <c r="F16" s="28">
        <f t="shared" si="2"/>
        <v>0.10939556250000002</v>
      </c>
      <c r="G16" s="28">
        <f t="shared" si="2"/>
        <v>0.11486534062500002</v>
      </c>
      <c r="H16" s="28">
        <f t="shared" si="2"/>
        <v>0.12060860765625003</v>
      </c>
      <c r="I16" s="28">
        <f t="shared" si="2"/>
        <v>0.12663903803906254</v>
      </c>
      <c r="J16" s="28">
        <f t="shared" si="2"/>
        <v>0.13297098994101567</v>
      </c>
      <c r="K16" s="28">
        <f t="shared" si="2"/>
        <v>0.13961953943806646</v>
      </c>
      <c r="L16" s="28">
        <f t="shared" si="2"/>
        <v>0.14660051640996979</v>
      </c>
      <c r="M16" s="28">
        <f t="shared" si="2"/>
        <v>0.15393054223046829</v>
      </c>
      <c r="N16" s="28">
        <f t="shared" si="2"/>
        <v>0.1616270693419917</v>
      </c>
      <c r="O16" s="28">
        <f t="shared" si="2"/>
        <v>0.16970842280909129</v>
      </c>
      <c r="P16" s="28">
        <f t="shared" si="2"/>
        <v>0.17819384394954588</v>
      </c>
      <c r="Q16" s="27">
        <f t="shared" si="4"/>
        <v>0.1294713815293641</v>
      </c>
    </row>
    <row r="20" spans="1:17" x14ac:dyDescent="0.25">
      <c r="A20" s="32" t="s">
        <v>41</v>
      </c>
      <c r="B20" s="28">
        <f>B5+B11</f>
        <v>0.8</v>
      </c>
      <c r="C20" s="28">
        <f t="shared" ref="C20:Q25" si="6">C5+C11</f>
        <v>0.84000000000000008</v>
      </c>
      <c r="D20" s="28">
        <f t="shared" si="6"/>
        <v>0.88200000000000012</v>
      </c>
      <c r="E20" s="28">
        <f t="shared" si="6"/>
        <v>0.92610000000000015</v>
      </c>
      <c r="F20" s="28">
        <f t="shared" si="6"/>
        <v>0.97240500000000019</v>
      </c>
      <c r="G20" s="28">
        <f t="shared" si="6"/>
        <v>1.0210252500000003</v>
      </c>
      <c r="H20" s="28">
        <f t="shared" si="6"/>
        <v>1.0720765125000005</v>
      </c>
      <c r="I20" s="28">
        <f t="shared" si="6"/>
        <v>1.1256803381250005</v>
      </c>
      <c r="J20" s="28">
        <f t="shared" si="6"/>
        <v>1.1819643550312504</v>
      </c>
      <c r="K20" s="28">
        <f t="shared" si="6"/>
        <v>1.2410625727828131</v>
      </c>
      <c r="L20" s="28">
        <f t="shared" si="6"/>
        <v>1.3031157014219539</v>
      </c>
      <c r="M20" s="28">
        <f t="shared" si="6"/>
        <v>1.3682714864930516</v>
      </c>
      <c r="N20" s="28">
        <f t="shared" si="6"/>
        <v>1.4366850608177042</v>
      </c>
      <c r="O20" s="28">
        <f t="shared" si="6"/>
        <v>1.5085193138585895</v>
      </c>
      <c r="P20" s="28">
        <f t="shared" si="6"/>
        <v>1.5839452795515192</v>
      </c>
      <c r="Q20" s="29">
        <f t="shared" si="6"/>
        <v>1.1508567247054591</v>
      </c>
    </row>
    <row r="21" spans="1:17" x14ac:dyDescent="0.25">
      <c r="A21" s="33" t="s">
        <v>42</v>
      </c>
      <c r="B21" s="28">
        <f t="shared" ref="B21:P25" si="7">B6+B12</f>
        <v>0.8</v>
      </c>
      <c r="C21" s="28">
        <f t="shared" si="7"/>
        <v>0.84000000000000008</v>
      </c>
      <c r="D21" s="28">
        <f t="shared" si="7"/>
        <v>0.88200000000000012</v>
      </c>
      <c r="E21" s="28">
        <f t="shared" si="7"/>
        <v>0.92610000000000015</v>
      </c>
      <c r="F21" s="28">
        <f t="shared" si="7"/>
        <v>0.97240500000000019</v>
      </c>
      <c r="G21" s="28">
        <f t="shared" si="7"/>
        <v>1.0210252500000003</v>
      </c>
      <c r="H21" s="28">
        <f t="shared" si="7"/>
        <v>1.0720765125000005</v>
      </c>
      <c r="I21" s="28">
        <f t="shared" si="7"/>
        <v>1.1256803381250005</v>
      </c>
      <c r="J21" s="28">
        <f t="shared" si="7"/>
        <v>1.1819643550312504</v>
      </c>
      <c r="K21" s="28">
        <f t="shared" si="7"/>
        <v>1.2410625727828131</v>
      </c>
      <c r="L21" s="28">
        <f t="shared" si="7"/>
        <v>1.3031157014219539</v>
      </c>
      <c r="M21" s="28">
        <f t="shared" si="7"/>
        <v>1.3682714864930516</v>
      </c>
      <c r="N21" s="28">
        <f t="shared" si="7"/>
        <v>1.4366850608177042</v>
      </c>
      <c r="O21" s="28">
        <f t="shared" si="7"/>
        <v>1.5085193138585895</v>
      </c>
      <c r="P21" s="28">
        <f t="shared" si="7"/>
        <v>1.5839452795515192</v>
      </c>
      <c r="Q21" s="29">
        <f t="shared" si="6"/>
        <v>1.1508567247054591</v>
      </c>
    </row>
    <row r="22" spans="1:17" x14ac:dyDescent="0.25">
      <c r="A22" s="32" t="s">
        <v>43</v>
      </c>
      <c r="B22" s="28">
        <f t="shared" si="7"/>
        <v>0.8</v>
      </c>
      <c r="C22" s="28">
        <f t="shared" si="7"/>
        <v>0.84000000000000008</v>
      </c>
      <c r="D22" s="28">
        <f t="shared" si="7"/>
        <v>0.88200000000000012</v>
      </c>
      <c r="E22" s="28">
        <f t="shared" si="7"/>
        <v>0.92610000000000015</v>
      </c>
      <c r="F22" s="28">
        <f t="shared" si="7"/>
        <v>0.97240500000000019</v>
      </c>
      <c r="G22" s="28">
        <f t="shared" si="7"/>
        <v>1.0210252500000003</v>
      </c>
      <c r="H22" s="28">
        <f t="shared" si="7"/>
        <v>1.0720765125000005</v>
      </c>
      <c r="I22" s="28">
        <f t="shared" si="7"/>
        <v>1.1256803381250005</v>
      </c>
      <c r="J22" s="28">
        <f t="shared" si="7"/>
        <v>1.1819643550312504</v>
      </c>
      <c r="K22" s="28">
        <f t="shared" si="7"/>
        <v>1.2410625727828131</v>
      </c>
      <c r="L22" s="28">
        <f t="shared" si="7"/>
        <v>1.3031157014219539</v>
      </c>
      <c r="M22" s="28">
        <f t="shared" si="7"/>
        <v>1.3682714864930516</v>
      </c>
      <c r="N22" s="28">
        <f t="shared" si="7"/>
        <v>1.4366850608177042</v>
      </c>
      <c r="O22" s="28">
        <f t="shared" si="7"/>
        <v>1.5085193138585895</v>
      </c>
      <c r="P22" s="28">
        <f t="shared" si="7"/>
        <v>1.5839452795515192</v>
      </c>
      <c r="Q22" s="29">
        <f t="shared" si="6"/>
        <v>1.1508567247054591</v>
      </c>
    </row>
    <row r="23" spans="1:17" x14ac:dyDescent="0.25">
      <c r="A23" s="33" t="s">
        <v>44</v>
      </c>
      <c r="B23" s="28">
        <f t="shared" si="7"/>
        <v>0.8</v>
      </c>
      <c r="C23" s="28">
        <f t="shared" si="7"/>
        <v>0.84000000000000008</v>
      </c>
      <c r="D23" s="28">
        <f t="shared" si="7"/>
        <v>0.88200000000000012</v>
      </c>
      <c r="E23" s="28">
        <f t="shared" si="7"/>
        <v>0.92610000000000015</v>
      </c>
      <c r="F23" s="28">
        <f t="shared" si="7"/>
        <v>0.97240500000000019</v>
      </c>
      <c r="G23" s="28">
        <f t="shared" si="7"/>
        <v>1.0210252500000003</v>
      </c>
      <c r="H23" s="28">
        <f t="shared" si="7"/>
        <v>1.0720765125000005</v>
      </c>
      <c r="I23" s="28">
        <f t="shared" si="7"/>
        <v>1.1256803381250005</v>
      </c>
      <c r="J23" s="28">
        <f t="shared" si="7"/>
        <v>1.1819643550312504</v>
      </c>
      <c r="K23" s="28">
        <f t="shared" si="7"/>
        <v>1.2410625727828131</v>
      </c>
      <c r="L23" s="28">
        <f t="shared" si="7"/>
        <v>1.3031157014219539</v>
      </c>
      <c r="M23" s="28">
        <f t="shared" si="7"/>
        <v>1.3682714864930516</v>
      </c>
      <c r="N23" s="28">
        <f t="shared" si="7"/>
        <v>1.4366850608177042</v>
      </c>
      <c r="O23" s="28">
        <f t="shared" si="7"/>
        <v>1.5085193138585895</v>
      </c>
      <c r="P23" s="28">
        <f t="shared" si="7"/>
        <v>1.5839452795515192</v>
      </c>
      <c r="Q23" s="29">
        <f t="shared" si="6"/>
        <v>1.1508567247054591</v>
      </c>
    </row>
    <row r="24" spans="1:17" x14ac:dyDescent="0.25">
      <c r="A24" s="32" t="s">
        <v>45</v>
      </c>
      <c r="B24" s="28">
        <f t="shared" si="7"/>
        <v>0.39</v>
      </c>
      <c r="C24" s="28">
        <f t="shared" si="7"/>
        <v>0.40949999999999998</v>
      </c>
      <c r="D24" s="28">
        <f t="shared" si="7"/>
        <v>0.42997500000000005</v>
      </c>
      <c r="E24" s="28">
        <f t="shared" si="7"/>
        <v>0.45147375000000012</v>
      </c>
      <c r="F24" s="28">
        <f t="shared" si="7"/>
        <v>0.47404743750000011</v>
      </c>
      <c r="G24" s="28">
        <f t="shared" si="7"/>
        <v>0.49774980937500019</v>
      </c>
      <c r="H24" s="28">
        <f t="shared" si="7"/>
        <v>0.52263729984375029</v>
      </c>
      <c r="I24" s="28">
        <f t="shared" si="7"/>
        <v>0.54876916483593774</v>
      </c>
      <c r="J24" s="28">
        <f t="shared" si="7"/>
        <v>0.57620762307773465</v>
      </c>
      <c r="K24" s="28">
        <f t="shared" si="7"/>
        <v>0.60501800423162144</v>
      </c>
      <c r="L24" s="28">
        <f t="shared" si="7"/>
        <v>0.6352689044432025</v>
      </c>
      <c r="M24" s="28">
        <f t="shared" si="7"/>
        <v>0.66703234966536273</v>
      </c>
      <c r="N24" s="28">
        <f t="shared" si="7"/>
        <v>0.70038396714863083</v>
      </c>
      <c r="O24" s="28">
        <f t="shared" si="7"/>
        <v>0.73540316550606244</v>
      </c>
      <c r="P24" s="28">
        <f t="shared" si="7"/>
        <v>0.77217332378136561</v>
      </c>
      <c r="Q24" s="29">
        <f t="shared" si="6"/>
        <v>0.56104265329391123</v>
      </c>
    </row>
    <row r="25" spans="1:17" x14ac:dyDescent="0.25">
      <c r="A25" s="33" t="s">
        <v>46</v>
      </c>
      <c r="B25" s="28">
        <f t="shared" si="7"/>
        <v>0.39</v>
      </c>
      <c r="C25" s="28">
        <f t="shared" si="7"/>
        <v>0.40949999999999998</v>
      </c>
      <c r="D25" s="28">
        <f t="shared" si="7"/>
        <v>0.42997500000000005</v>
      </c>
      <c r="E25" s="28">
        <f t="shared" si="7"/>
        <v>0.45147375000000012</v>
      </c>
      <c r="F25" s="28">
        <f t="shared" si="7"/>
        <v>0.47404743750000011</v>
      </c>
      <c r="G25" s="28">
        <f t="shared" si="7"/>
        <v>0.49774980937500019</v>
      </c>
      <c r="H25" s="28">
        <f t="shared" si="7"/>
        <v>0.52263729984375029</v>
      </c>
      <c r="I25" s="28">
        <f t="shared" si="7"/>
        <v>0.54876916483593774</v>
      </c>
      <c r="J25" s="28">
        <f t="shared" si="7"/>
        <v>0.57620762307773465</v>
      </c>
      <c r="K25" s="28">
        <f t="shared" si="7"/>
        <v>0.60501800423162144</v>
      </c>
      <c r="L25" s="28">
        <f t="shared" si="7"/>
        <v>0.6352689044432025</v>
      </c>
      <c r="M25" s="28">
        <f t="shared" si="7"/>
        <v>0.66703234966536273</v>
      </c>
      <c r="N25" s="28">
        <f t="shared" si="7"/>
        <v>0.70038396714863083</v>
      </c>
      <c r="O25" s="28">
        <f t="shared" si="7"/>
        <v>0.73540316550606244</v>
      </c>
      <c r="P25" s="28">
        <f t="shared" si="7"/>
        <v>0.77217332378136561</v>
      </c>
      <c r="Q25" s="29">
        <f t="shared" si="6"/>
        <v>0.56104265329391123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workbookViewId="0">
      <selection activeCell="A19" sqref="A19"/>
    </sheetView>
  </sheetViews>
  <sheetFormatPr defaultRowHeight="15" x14ac:dyDescent="0.25"/>
  <cols>
    <col min="1" max="1" width="35.42578125" bestFit="1" customWidth="1"/>
  </cols>
  <sheetData>
    <row r="2" spans="1:17" ht="18.75" x14ac:dyDescent="0.3">
      <c r="A2" s="23" t="s">
        <v>49</v>
      </c>
    </row>
    <row r="4" spans="1:17" x14ac:dyDescent="0.25">
      <c r="A4" s="31" t="s">
        <v>1</v>
      </c>
      <c r="B4" s="25">
        <v>2023</v>
      </c>
      <c r="C4" s="25">
        <f t="shared" ref="C4:G4" si="0">B4+1</f>
        <v>2024</v>
      </c>
      <c r="D4" s="25">
        <f t="shared" si="0"/>
        <v>2025</v>
      </c>
      <c r="E4" s="25">
        <f t="shared" si="0"/>
        <v>2026</v>
      </c>
      <c r="F4" s="25">
        <f t="shared" si="0"/>
        <v>2027</v>
      </c>
      <c r="G4" s="25">
        <f t="shared" si="0"/>
        <v>2028</v>
      </c>
      <c r="H4" s="25">
        <f>G4+1</f>
        <v>2029</v>
      </c>
      <c r="I4" s="25">
        <f t="shared" ref="I4:P4" si="1">H4+1</f>
        <v>2030</v>
      </c>
      <c r="J4" s="25">
        <f t="shared" si="1"/>
        <v>2031</v>
      </c>
      <c r="K4" s="25">
        <f t="shared" si="1"/>
        <v>2032</v>
      </c>
      <c r="L4" s="25">
        <f t="shared" si="1"/>
        <v>2033</v>
      </c>
      <c r="M4" s="25">
        <f t="shared" si="1"/>
        <v>2034</v>
      </c>
      <c r="N4" s="25">
        <f t="shared" si="1"/>
        <v>2035</v>
      </c>
      <c r="O4" s="25">
        <f t="shared" si="1"/>
        <v>2036</v>
      </c>
      <c r="P4" s="25">
        <f t="shared" si="1"/>
        <v>2037</v>
      </c>
      <c r="Q4" s="25" t="s">
        <v>40</v>
      </c>
    </row>
    <row r="5" spans="1:17" x14ac:dyDescent="0.25">
      <c r="A5" s="32" t="s">
        <v>3</v>
      </c>
      <c r="B5" s="24">
        <v>0.49740000000000001</v>
      </c>
      <c r="C5" s="26">
        <f>B5*1.05</f>
        <v>0.52227000000000001</v>
      </c>
      <c r="D5" s="26">
        <f t="shared" ref="D5:P12" si="2">C5*1.05</f>
        <v>0.54838350000000002</v>
      </c>
      <c r="E5" s="26">
        <f t="shared" si="2"/>
        <v>0.57580267500000004</v>
      </c>
      <c r="F5" s="26">
        <f t="shared" si="2"/>
        <v>0.6045928087500001</v>
      </c>
      <c r="G5" s="26">
        <f t="shared" si="2"/>
        <v>0.63482244918750008</v>
      </c>
      <c r="H5" s="26">
        <f t="shared" si="2"/>
        <v>0.66656357164687507</v>
      </c>
      <c r="I5" s="26">
        <f t="shared" si="2"/>
        <v>0.6998917502292189</v>
      </c>
      <c r="J5" s="26">
        <f t="shared" si="2"/>
        <v>0.73488633774067991</v>
      </c>
      <c r="K5" s="26">
        <f t="shared" si="2"/>
        <v>0.77163065462771396</v>
      </c>
      <c r="L5" s="26">
        <f t="shared" si="2"/>
        <v>0.81021218735909972</v>
      </c>
      <c r="M5" s="26">
        <f t="shared" si="2"/>
        <v>0.85072279672705475</v>
      </c>
      <c r="N5" s="26">
        <f t="shared" si="2"/>
        <v>0.89325893656340749</v>
      </c>
      <c r="O5" s="26">
        <f t="shared" si="2"/>
        <v>0.93792188339157789</v>
      </c>
      <c r="P5" s="26">
        <f t="shared" si="2"/>
        <v>0.98481797756115685</v>
      </c>
      <c r="Q5" s="27">
        <f>SUM(B5:P5)/15</f>
        <v>0.71554516858561901</v>
      </c>
    </row>
    <row r="6" spans="1:17" x14ac:dyDescent="0.25">
      <c r="A6" s="33" t="s">
        <v>6</v>
      </c>
      <c r="B6" s="24">
        <v>0.49740000000000001</v>
      </c>
      <c r="C6" s="26">
        <f t="shared" ref="C6:G12" si="3">B6*1.05</f>
        <v>0.52227000000000001</v>
      </c>
      <c r="D6" s="26">
        <f t="shared" si="3"/>
        <v>0.54838350000000002</v>
      </c>
      <c r="E6" s="26">
        <f t="shared" si="2"/>
        <v>0.57580267500000004</v>
      </c>
      <c r="F6" s="26">
        <f t="shared" si="2"/>
        <v>0.6045928087500001</v>
      </c>
      <c r="G6" s="26">
        <f t="shared" si="2"/>
        <v>0.63482244918750008</v>
      </c>
      <c r="H6" s="26">
        <f t="shared" si="2"/>
        <v>0.66656357164687507</v>
      </c>
      <c r="I6" s="26">
        <f t="shared" si="2"/>
        <v>0.6998917502292189</v>
      </c>
      <c r="J6" s="26">
        <f t="shared" si="2"/>
        <v>0.73488633774067991</v>
      </c>
      <c r="K6" s="26">
        <f t="shared" si="2"/>
        <v>0.77163065462771396</v>
      </c>
      <c r="L6" s="26">
        <f t="shared" si="2"/>
        <v>0.81021218735909972</v>
      </c>
      <c r="M6" s="26">
        <f t="shared" si="2"/>
        <v>0.85072279672705475</v>
      </c>
      <c r="N6" s="26">
        <f t="shared" si="2"/>
        <v>0.89325893656340749</v>
      </c>
      <c r="O6" s="26">
        <f t="shared" si="2"/>
        <v>0.93792188339157789</v>
      </c>
      <c r="P6" s="26">
        <f t="shared" si="2"/>
        <v>0.98481797756115685</v>
      </c>
      <c r="Q6" s="27">
        <f t="shared" ref="Q6:Q12" si="4">SUM(B6:P6)/15</f>
        <v>0.71554516858561901</v>
      </c>
    </row>
    <row r="7" spans="1:17" x14ac:dyDescent="0.25">
      <c r="A7" s="32" t="s">
        <v>17</v>
      </c>
      <c r="B7" s="26">
        <f>0.3502</f>
        <v>0.35020000000000001</v>
      </c>
      <c r="C7" s="26">
        <f t="shared" si="3"/>
        <v>0.36771000000000004</v>
      </c>
      <c r="D7" s="26">
        <f t="shared" si="3"/>
        <v>0.38609550000000004</v>
      </c>
      <c r="E7" s="26">
        <f t="shared" si="3"/>
        <v>0.40540027500000003</v>
      </c>
      <c r="F7" s="26">
        <f t="shared" si="3"/>
        <v>0.42567028875000007</v>
      </c>
      <c r="G7" s="26">
        <f t="shared" si="3"/>
        <v>0.44695380318750011</v>
      </c>
      <c r="H7" s="26">
        <f t="shared" si="2"/>
        <v>0.46930149334687515</v>
      </c>
      <c r="I7" s="26">
        <f t="shared" si="2"/>
        <v>0.49276656801421892</v>
      </c>
      <c r="J7" s="26">
        <f t="shared" si="2"/>
        <v>0.51740489641492993</v>
      </c>
      <c r="K7" s="26">
        <f t="shared" si="2"/>
        <v>0.54327514123567644</v>
      </c>
      <c r="L7" s="26">
        <f t="shared" si="2"/>
        <v>0.57043889829746031</v>
      </c>
      <c r="M7" s="26">
        <f t="shared" si="2"/>
        <v>0.59896084321233334</v>
      </c>
      <c r="N7" s="26">
        <f t="shared" si="2"/>
        <v>0.62890888537294998</v>
      </c>
      <c r="O7" s="26">
        <f t="shared" si="2"/>
        <v>0.66035432964159746</v>
      </c>
      <c r="P7" s="26">
        <f t="shared" si="2"/>
        <v>0.69337204612367731</v>
      </c>
      <c r="Q7" s="27">
        <f t="shared" si="4"/>
        <v>0.50378753123981468</v>
      </c>
    </row>
    <row r="8" spans="1:17" x14ac:dyDescent="0.25">
      <c r="A8" s="33" t="s">
        <v>18</v>
      </c>
      <c r="B8" s="26">
        <f>0.3502</f>
        <v>0.35020000000000001</v>
      </c>
      <c r="C8" s="26">
        <f t="shared" si="3"/>
        <v>0.36771000000000004</v>
      </c>
      <c r="D8" s="26">
        <f t="shared" si="3"/>
        <v>0.38609550000000004</v>
      </c>
      <c r="E8" s="26">
        <f t="shared" si="3"/>
        <v>0.40540027500000003</v>
      </c>
      <c r="F8" s="26">
        <f t="shared" si="3"/>
        <v>0.42567028875000007</v>
      </c>
      <c r="G8" s="26">
        <f>F8*1.05</f>
        <v>0.44695380318750011</v>
      </c>
      <c r="H8" s="26">
        <f t="shared" si="2"/>
        <v>0.46930149334687515</v>
      </c>
      <c r="I8" s="26">
        <f t="shared" si="2"/>
        <v>0.49276656801421892</v>
      </c>
      <c r="J8" s="26">
        <f t="shared" si="2"/>
        <v>0.51740489641492993</v>
      </c>
      <c r="K8" s="26">
        <f t="shared" si="2"/>
        <v>0.54327514123567644</v>
      </c>
      <c r="L8" s="26">
        <f t="shared" si="2"/>
        <v>0.57043889829746031</v>
      </c>
      <c r="M8" s="26">
        <f t="shared" si="2"/>
        <v>0.59896084321233334</v>
      </c>
      <c r="N8" s="26">
        <f t="shared" si="2"/>
        <v>0.62890888537294998</v>
      </c>
      <c r="O8" s="26">
        <f t="shared" si="2"/>
        <v>0.66035432964159746</v>
      </c>
      <c r="P8" s="26">
        <f t="shared" si="2"/>
        <v>0.69337204612367731</v>
      </c>
      <c r="Q8" s="27">
        <f t="shared" si="4"/>
        <v>0.50378753123981468</v>
      </c>
    </row>
    <row r="9" spans="1:17" x14ac:dyDescent="0.25">
      <c r="A9" s="32" t="s">
        <v>19</v>
      </c>
      <c r="B9" s="28">
        <v>0.31045200000000001</v>
      </c>
      <c r="C9" s="28">
        <f t="shared" si="3"/>
        <v>0.3259746</v>
      </c>
      <c r="D9" s="28">
        <f t="shared" si="3"/>
        <v>0.34227333000000004</v>
      </c>
      <c r="E9" s="28">
        <f t="shared" si="3"/>
        <v>0.35938699650000006</v>
      </c>
      <c r="F9" s="28">
        <f t="shared" si="3"/>
        <v>0.37735634632500009</v>
      </c>
      <c r="G9" s="28">
        <f t="shared" si="3"/>
        <v>0.39622416364125013</v>
      </c>
      <c r="H9" s="28">
        <f t="shared" si="2"/>
        <v>0.41603537182331263</v>
      </c>
      <c r="I9" s="28">
        <f t="shared" si="2"/>
        <v>0.4368371404144783</v>
      </c>
      <c r="J9" s="28">
        <f t="shared" si="2"/>
        <v>0.45867899743520224</v>
      </c>
      <c r="K9" s="28">
        <f t="shared" si="2"/>
        <v>0.48161294730696236</v>
      </c>
      <c r="L9" s="28">
        <f t="shared" si="2"/>
        <v>0.50569359467231045</v>
      </c>
      <c r="M9" s="28">
        <f t="shared" si="2"/>
        <v>0.53097827440592604</v>
      </c>
      <c r="N9" s="28">
        <f t="shared" si="2"/>
        <v>0.55752718812622237</v>
      </c>
      <c r="O9" s="28">
        <f t="shared" si="2"/>
        <v>0.58540354753253354</v>
      </c>
      <c r="P9" s="28">
        <f t="shared" si="2"/>
        <v>0.61467372490916028</v>
      </c>
      <c r="Q9" s="27">
        <f t="shared" si="4"/>
        <v>0.44660721487282384</v>
      </c>
    </row>
    <row r="10" spans="1:17" x14ac:dyDescent="0.25">
      <c r="A10" s="33" t="s">
        <v>20</v>
      </c>
      <c r="B10" s="28">
        <f>0.2524*1.23</f>
        <v>0.31045200000000001</v>
      </c>
      <c r="C10" s="28">
        <f t="shared" si="3"/>
        <v>0.3259746</v>
      </c>
      <c r="D10" s="28">
        <f t="shared" si="3"/>
        <v>0.34227333000000004</v>
      </c>
      <c r="E10" s="28">
        <f t="shared" si="3"/>
        <v>0.35938699650000006</v>
      </c>
      <c r="F10" s="28">
        <f t="shared" si="3"/>
        <v>0.37735634632500009</v>
      </c>
      <c r="G10" s="28">
        <f t="shared" si="3"/>
        <v>0.39622416364125013</v>
      </c>
      <c r="H10" s="28">
        <f t="shared" si="2"/>
        <v>0.41603537182331263</v>
      </c>
      <c r="I10" s="28">
        <f t="shared" si="2"/>
        <v>0.4368371404144783</v>
      </c>
      <c r="J10" s="28">
        <f t="shared" si="2"/>
        <v>0.45867899743520224</v>
      </c>
      <c r="K10" s="28">
        <f t="shared" si="2"/>
        <v>0.48161294730696236</v>
      </c>
      <c r="L10" s="28">
        <f t="shared" si="2"/>
        <v>0.50569359467231045</v>
      </c>
      <c r="M10" s="28">
        <f t="shared" si="2"/>
        <v>0.53097827440592604</v>
      </c>
      <c r="N10" s="28">
        <f t="shared" si="2"/>
        <v>0.55752718812622237</v>
      </c>
      <c r="O10" s="28">
        <f t="shared" si="2"/>
        <v>0.58540354753253354</v>
      </c>
      <c r="P10" s="28">
        <f t="shared" si="2"/>
        <v>0.61467372490916028</v>
      </c>
      <c r="Q10" s="27">
        <f t="shared" si="4"/>
        <v>0.44660721487282384</v>
      </c>
    </row>
    <row r="11" spans="1:17" x14ac:dyDescent="0.25">
      <c r="A11" s="32" t="s">
        <v>23</v>
      </c>
      <c r="B11" s="28">
        <v>7.1831999999999993E-2</v>
      </c>
      <c r="C11" s="28">
        <f t="shared" si="3"/>
        <v>7.5423599999999993E-2</v>
      </c>
      <c r="D11" s="28">
        <f t="shared" si="3"/>
        <v>7.9194779999999992E-2</v>
      </c>
      <c r="E11" s="28">
        <f t="shared" si="3"/>
        <v>8.3154518999999996E-2</v>
      </c>
      <c r="F11" s="28">
        <f t="shared" si="3"/>
        <v>8.7312244950000006E-2</v>
      </c>
      <c r="G11" s="28">
        <f t="shared" si="3"/>
        <v>9.1677857197500004E-2</v>
      </c>
      <c r="H11" s="28">
        <f t="shared" si="2"/>
        <v>9.6261750057375015E-2</v>
      </c>
      <c r="I11" s="28">
        <f t="shared" si="2"/>
        <v>0.10107483756024377</v>
      </c>
      <c r="J11" s="28">
        <f t="shared" si="2"/>
        <v>0.10612857943825596</v>
      </c>
      <c r="K11" s="28">
        <f t="shared" si="2"/>
        <v>0.11143500841016876</v>
      </c>
      <c r="L11" s="28">
        <f t="shared" si="2"/>
        <v>0.11700675883067721</v>
      </c>
      <c r="M11" s="28">
        <f t="shared" si="2"/>
        <v>0.12285709677221107</v>
      </c>
      <c r="N11" s="28">
        <f t="shared" si="2"/>
        <v>0.12899995161082162</v>
      </c>
      <c r="O11" s="28">
        <f t="shared" si="2"/>
        <v>0.13544994919136272</v>
      </c>
      <c r="P11" s="28">
        <f t="shared" si="2"/>
        <v>0.14222244665093087</v>
      </c>
      <c r="Q11" s="27">
        <f t="shared" si="4"/>
        <v>0.10333542531130314</v>
      </c>
    </row>
    <row r="12" spans="1:17" x14ac:dyDescent="0.25">
      <c r="A12" s="33" t="s">
        <v>24</v>
      </c>
      <c r="B12" s="28">
        <v>7.1831999999999993E-2</v>
      </c>
      <c r="C12" s="28">
        <f t="shared" si="3"/>
        <v>7.5423599999999993E-2</v>
      </c>
      <c r="D12" s="28">
        <f t="shared" si="3"/>
        <v>7.9194779999999992E-2</v>
      </c>
      <c r="E12" s="28">
        <f t="shared" si="3"/>
        <v>8.3154518999999996E-2</v>
      </c>
      <c r="F12" s="28">
        <f t="shared" si="3"/>
        <v>8.7312244950000006E-2</v>
      </c>
      <c r="G12" s="28">
        <f t="shared" si="3"/>
        <v>9.1677857197500004E-2</v>
      </c>
      <c r="H12" s="28">
        <f t="shared" si="2"/>
        <v>9.6261750057375015E-2</v>
      </c>
      <c r="I12" s="28">
        <f t="shared" si="2"/>
        <v>0.10107483756024377</v>
      </c>
      <c r="J12" s="28">
        <f t="shared" si="2"/>
        <v>0.10612857943825596</v>
      </c>
      <c r="K12" s="28">
        <f t="shared" si="2"/>
        <v>0.11143500841016876</v>
      </c>
      <c r="L12" s="28">
        <f t="shared" si="2"/>
        <v>0.11700675883067721</v>
      </c>
      <c r="M12" s="28">
        <f t="shared" si="2"/>
        <v>0.12285709677221107</v>
      </c>
      <c r="N12" s="28">
        <f t="shared" si="2"/>
        <v>0.12899995161082162</v>
      </c>
      <c r="O12" s="28">
        <f t="shared" si="2"/>
        <v>0.13544994919136272</v>
      </c>
      <c r="P12" s="28">
        <f t="shared" si="2"/>
        <v>0.14222244665093087</v>
      </c>
      <c r="Q12" s="27">
        <f t="shared" si="4"/>
        <v>0.10333542531130314</v>
      </c>
    </row>
    <row r="14" spans="1:17" x14ac:dyDescent="0.25">
      <c r="C14">
        <v>0.49740000000000001</v>
      </c>
    </row>
    <row r="16" spans="1:17" x14ac:dyDescent="0.25">
      <c r="A16" s="32" t="s">
        <v>41</v>
      </c>
      <c r="B16" s="28">
        <f t="shared" ref="B16:Q19" si="5">B5+B9</f>
        <v>0.80785200000000001</v>
      </c>
      <c r="C16" s="28">
        <f t="shared" si="5"/>
        <v>0.84824460000000002</v>
      </c>
      <c r="D16" s="28">
        <f t="shared" si="5"/>
        <v>0.89065683000000007</v>
      </c>
      <c r="E16" s="28">
        <f t="shared" si="5"/>
        <v>0.9351896715000001</v>
      </c>
      <c r="F16" s="28">
        <f t="shared" si="5"/>
        <v>0.98194915507500014</v>
      </c>
      <c r="G16" s="28">
        <f t="shared" si="5"/>
        <v>1.0310466128287503</v>
      </c>
      <c r="H16" s="28">
        <f t="shared" si="5"/>
        <v>1.0825989434701877</v>
      </c>
      <c r="I16" s="28">
        <f t="shared" si="5"/>
        <v>1.1367288906436972</v>
      </c>
      <c r="J16" s="28">
        <f t="shared" si="5"/>
        <v>1.1935653351758821</v>
      </c>
      <c r="K16" s="28">
        <f t="shared" si="5"/>
        <v>1.2532436019346762</v>
      </c>
      <c r="L16" s="28">
        <f t="shared" si="5"/>
        <v>1.3159057820314102</v>
      </c>
      <c r="M16" s="28">
        <f t="shared" si="5"/>
        <v>1.3817010711329809</v>
      </c>
      <c r="N16" s="28">
        <f t="shared" si="5"/>
        <v>1.4507861246896299</v>
      </c>
      <c r="O16" s="28">
        <f t="shared" si="5"/>
        <v>1.5233254309241113</v>
      </c>
      <c r="P16" s="28">
        <f t="shared" si="5"/>
        <v>1.599491702470317</v>
      </c>
      <c r="Q16" s="29">
        <f t="shared" si="5"/>
        <v>1.1621523834584429</v>
      </c>
    </row>
    <row r="17" spans="1:17" x14ac:dyDescent="0.25">
      <c r="A17" s="33" t="s">
        <v>42</v>
      </c>
      <c r="B17" s="28">
        <f t="shared" si="5"/>
        <v>0.80785200000000001</v>
      </c>
      <c r="C17" s="28">
        <f t="shared" si="5"/>
        <v>0.84824460000000002</v>
      </c>
      <c r="D17" s="28">
        <f t="shared" si="5"/>
        <v>0.89065683000000007</v>
      </c>
      <c r="E17" s="28">
        <f t="shared" si="5"/>
        <v>0.9351896715000001</v>
      </c>
      <c r="F17" s="28">
        <f t="shared" si="5"/>
        <v>0.98194915507500014</v>
      </c>
      <c r="G17" s="28">
        <f t="shared" si="5"/>
        <v>1.0310466128287503</v>
      </c>
      <c r="H17" s="28">
        <f t="shared" si="5"/>
        <v>1.0825989434701877</v>
      </c>
      <c r="I17" s="28">
        <f t="shared" si="5"/>
        <v>1.1367288906436972</v>
      </c>
      <c r="J17" s="28">
        <f t="shared" si="5"/>
        <v>1.1935653351758821</v>
      </c>
      <c r="K17" s="28">
        <f t="shared" si="5"/>
        <v>1.2532436019346762</v>
      </c>
      <c r="L17" s="28">
        <f t="shared" si="5"/>
        <v>1.3159057820314102</v>
      </c>
      <c r="M17" s="28">
        <f t="shared" si="5"/>
        <v>1.3817010711329809</v>
      </c>
      <c r="N17" s="28">
        <f t="shared" si="5"/>
        <v>1.4507861246896299</v>
      </c>
      <c r="O17" s="28">
        <f t="shared" si="5"/>
        <v>1.5233254309241113</v>
      </c>
      <c r="P17" s="28">
        <f t="shared" si="5"/>
        <v>1.599491702470317</v>
      </c>
      <c r="Q17" s="29">
        <f t="shared" si="5"/>
        <v>1.1621523834584429</v>
      </c>
    </row>
    <row r="18" spans="1:17" x14ac:dyDescent="0.25">
      <c r="A18" s="32" t="s">
        <v>45</v>
      </c>
      <c r="B18" s="28">
        <f t="shared" si="5"/>
        <v>0.42203200000000002</v>
      </c>
      <c r="C18" s="28">
        <f t="shared" si="5"/>
        <v>0.44313360000000002</v>
      </c>
      <c r="D18" s="28">
        <f t="shared" si="5"/>
        <v>0.46529028000000006</v>
      </c>
      <c r="E18" s="28">
        <f t="shared" si="5"/>
        <v>0.48855479400000001</v>
      </c>
      <c r="F18" s="28">
        <f t="shared" si="5"/>
        <v>0.51298253370000002</v>
      </c>
      <c r="G18" s="28">
        <f t="shared" si="5"/>
        <v>0.5386316603850001</v>
      </c>
      <c r="H18" s="28">
        <f t="shared" si="5"/>
        <v>0.56556324340425013</v>
      </c>
      <c r="I18" s="28">
        <f t="shared" si="5"/>
        <v>0.59384140557446274</v>
      </c>
      <c r="J18" s="28">
        <f t="shared" si="5"/>
        <v>0.62353347585318586</v>
      </c>
      <c r="K18" s="28">
        <f t="shared" si="5"/>
        <v>0.65471014964584517</v>
      </c>
      <c r="L18" s="28">
        <f t="shared" si="5"/>
        <v>0.68744565712813754</v>
      </c>
      <c r="M18" s="28">
        <f t="shared" si="5"/>
        <v>0.72181793998454435</v>
      </c>
      <c r="N18" s="28">
        <f t="shared" si="5"/>
        <v>0.75790883698377165</v>
      </c>
      <c r="O18" s="28">
        <f t="shared" si="5"/>
        <v>0.79580427883296023</v>
      </c>
      <c r="P18" s="28">
        <f t="shared" si="5"/>
        <v>0.83559449277460818</v>
      </c>
      <c r="Q18" s="29">
        <f t="shared" si="5"/>
        <v>0.60712295655111781</v>
      </c>
    </row>
    <row r="19" spans="1:17" x14ac:dyDescent="0.25">
      <c r="A19" s="33" t="s">
        <v>46</v>
      </c>
      <c r="B19" s="28">
        <f t="shared" si="5"/>
        <v>0.42203200000000002</v>
      </c>
      <c r="C19" s="28">
        <f t="shared" si="5"/>
        <v>0.44313360000000002</v>
      </c>
      <c r="D19" s="28">
        <f t="shared" si="5"/>
        <v>0.46529028000000006</v>
      </c>
      <c r="E19" s="28">
        <f t="shared" si="5"/>
        <v>0.48855479400000001</v>
      </c>
      <c r="F19" s="28">
        <f t="shared" si="5"/>
        <v>0.51298253370000002</v>
      </c>
      <c r="G19" s="28">
        <f t="shared" si="5"/>
        <v>0.5386316603850001</v>
      </c>
      <c r="H19" s="28">
        <f t="shared" si="5"/>
        <v>0.56556324340425013</v>
      </c>
      <c r="I19" s="28">
        <f t="shared" si="5"/>
        <v>0.59384140557446274</v>
      </c>
      <c r="J19" s="28">
        <f t="shared" si="5"/>
        <v>0.62353347585318586</v>
      </c>
      <c r="K19" s="28">
        <f t="shared" si="5"/>
        <v>0.65471014964584517</v>
      </c>
      <c r="L19" s="28">
        <f t="shared" si="5"/>
        <v>0.68744565712813754</v>
      </c>
      <c r="M19" s="28">
        <f t="shared" si="5"/>
        <v>0.72181793998454435</v>
      </c>
      <c r="N19" s="28">
        <f t="shared" si="5"/>
        <v>0.75790883698377165</v>
      </c>
      <c r="O19" s="28">
        <f t="shared" si="5"/>
        <v>0.79580427883296023</v>
      </c>
      <c r="P19" s="28">
        <f t="shared" si="5"/>
        <v>0.83559449277460818</v>
      </c>
      <c r="Q19" s="29">
        <f t="shared" si="5"/>
        <v>0.60712295655111781</v>
      </c>
    </row>
    <row r="20" spans="1:17" x14ac:dyDescent="0.25">
      <c r="A20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I.Taryfy</vt:lpstr>
      <vt:lpstr>II.Ceny energii G11</vt:lpstr>
      <vt:lpstr>III.Ceny energii G12</vt:lpstr>
      <vt:lpstr>IV.Ceny energii G12w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2021-06-24T09:08:52Z</dcterms:created>
  <dcterms:modified xsi:type="dcterms:W3CDTF">2021-06-24T09:09:00Z</dcterms:modified>
</cp:coreProperties>
</file>